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oko\Documents\01 NASTAVA\Opća ekologija\"/>
    </mc:Choice>
  </mc:AlternateContent>
  <xr:revisionPtr revIDLastSave="0" documentId="13_ncr:1_{070A9D0D-57CD-40D8-B14F-4F31208DD0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1" l="1"/>
  <c r="M39" i="1"/>
  <c r="L39" i="1"/>
  <c r="N38" i="1"/>
  <c r="M38" i="1"/>
  <c r="L38" i="1"/>
  <c r="N37" i="1"/>
  <c r="M37" i="1"/>
  <c r="L37" i="1"/>
  <c r="N36" i="1"/>
  <c r="M36" i="1"/>
  <c r="L36" i="1"/>
  <c r="N31" i="1"/>
  <c r="M31" i="1"/>
  <c r="L31" i="1"/>
  <c r="N30" i="1"/>
  <c r="M30" i="1"/>
  <c r="L30" i="1"/>
  <c r="N29" i="1"/>
  <c r="M29" i="1"/>
  <c r="L29" i="1"/>
  <c r="N28" i="1"/>
  <c r="M28" i="1"/>
  <c r="L28" i="1"/>
  <c r="O28" i="1" l="1"/>
  <c r="Q28" i="1" s="1"/>
  <c r="O39" i="1"/>
  <c r="Q39" i="1" s="1"/>
  <c r="O37" i="1"/>
  <c r="Q37" i="1" s="1"/>
  <c r="O30" i="1"/>
  <c r="Q30" i="1" s="1"/>
  <c r="O31" i="1"/>
  <c r="Q31" i="1" s="1"/>
  <c r="O29" i="1"/>
  <c r="Q29" i="1" s="1"/>
  <c r="O38" i="1"/>
  <c r="Q38" i="1" s="1"/>
  <c r="O36" i="1"/>
  <c r="Q36" i="1" s="1"/>
  <c r="L13" i="1"/>
  <c r="M23" i="1" l="1"/>
  <c r="N23" i="1"/>
  <c r="M6" i="1"/>
  <c r="L23" i="1"/>
  <c r="N22" i="1"/>
  <c r="M22" i="1"/>
  <c r="L22" i="1"/>
  <c r="N21" i="1"/>
  <c r="M21" i="1"/>
  <c r="L21" i="1"/>
  <c r="N20" i="1"/>
  <c r="M20" i="1"/>
  <c r="L20" i="1"/>
  <c r="L12" i="1"/>
  <c r="M12" i="1"/>
  <c r="N12" i="1"/>
  <c r="O12" i="1" s="1"/>
  <c r="Q12" i="1" s="1"/>
  <c r="M13" i="1"/>
  <c r="N13" i="1"/>
  <c r="L14" i="1"/>
  <c r="M14" i="1"/>
  <c r="N14" i="1"/>
  <c r="O14" i="1" s="1"/>
  <c r="Q14" i="1" s="1"/>
  <c r="L15" i="1"/>
  <c r="M15" i="1"/>
  <c r="N15" i="1"/>
  <c r="O15" i="1" s="1"/>
  <c r="Q15" i="1" s="1"/>
  <c r="N5" i="1"/>
  <c r="N6" i="1"/>
  <c r="N7" i="1"/>
  <c r="N4" i="1"/>
  <c r="O13" i="1" l="1"/>
  <c r="Q13" i="1" s="1"/>
  <c r="O23" i="1"/>
  <c r="Q23" i="1" s="1"/>
  <c r="O20" i="1"/>
  <c r="Q20" i="1" s="1"/>
  <c r="O21" i="1"/>
  <c r="Q21" i="1" s="1"/>
  <c r="O22" i="1"/>
  <c r="Q22" i="1" s="1"/>
  <c r="M5" i="1"/>
  <c r="M7" i="1"/>
  <c r="M4" i="1"/>
  <c r="L5" i="1"/>
  <c r="L6" i="1"/>
  <c r="L7" i="1"/>
  <c r="L4" i="1"/>
  <c r="O4" i="1" l="1"/>
  <c r="Q4" i="1" s="1"/>
  <c r="O5" i="1"/>
  <c r="Q5" i="1" s="1"/>
  <c r="O7" i="1"/>
  <c r="Q7" i="1" s="1"/>
  <c r="O6" i="1"/>
  <c r="Q6" i="1" s="1"/>
</calcChain>
</file>

<file path=xl/sharedStrings.xml><?xml version="1.0" encoding="utf-8"?>
<sst xmlns="http://schemas.openxmlformats.org/spreadsheetml/2006/main" count="70" uniqueCount="20">
  <si>
    <t>SUM</t>
  </si>
  <si>
    <t>UZORCI</t>
  </si>
  <si>
    <t>VRSTA SJEMENKE</t>
  </si>
  <si>
    <t>AVERAGE</t>
  </si>
  <si>
    <t>VARIJANCA</t>
  </si>
  <si>
    <t>I.D.</t>
  </si>
  <si>
    <t>n-1</t>
  </si>
  <si>
    <t>Kardamom</t>
  </si>
  <si>
    <t>Grašak</t>
  </si>
  <si>
    <t>Crvena Leća</t>
  </si>
  <si>
    <t>Ječam</t>
  </si>
  <si>
    <t>slučajan</t>
  </si>
  <si>
    <t>grupni</t>
  </si>
  <si>
    <t>PROSTORNI RASPORED</t>
  </si>
  <si>
    <t>ravnomjeran</t>
  </si>
  <si>
    <t>ZOOK 1T</t>
  </si>
  <si>
    <t>ZOOK 2T</t>
  </si>
  <si>
    <t>B 1T</t>
  </si>
  <si>
    <t>B 2T</t>
  </si>
  <si>
    <t>B 3T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</si>
</sst>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0" fillId="2" borderId="3" xfId="0" applyFill="1" applyBorder="1"/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174625</xdr:colOff>
      <xdr:row>1</xdr:row>
      <xdr:rowOff>88900</xdr:rowOff>
    </xdr:from>
    <xdr:ext cx="250825" cy="17966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3CC8166-B81D-40C3-B2E5-306D61B4FC80}"/>
                </a:ext>
              </a:extLst>
            </xdr:cNvPr>
            <xdr:cNvSpPr txBox="1"/>
          </xdr:nvSpPr>
          <xdr:spPr>
            <a:xfrm>
              <a:off x="11014075" y="88900"/>
              <a:ext cx="250825" cy="179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1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1" i="1">
                            <a:latin typeface="Cambria Math" panose="02040503050406030204" pitchFamily="18" charset="0"/>
                          </a:rPr>
                          <m:t>𝒙</m:t>
                        </m:r>
                      </m:e>
                      <m:sup>
                        <m:r>
                          <a:rPr lang="en-US" sz="11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3CC8166-B81D-40C3-B2E5-306D61B4FC80}"/>
                </a:ext>
              </a:extLst>
            </xdr:cNvPr>
            <xdr:cNvSpPr txBox="1"/>
          </xdr:nvSpPr>
          <xdr:spPr>
            <a:xfrm>
              <a:off x="11014075" y="88900"/>
              <a:ext cx="250825" cy="179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100" b="1" i="0">
                  <a:latin typeface="Cambria Math" panose="02040503050406030204" pitchFamily="18" charset="0"/>
                </a:rPr>
                <a:t>𝒙^𝟐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16</xdr:col>
      <xdr:colOff>168088</xdr:colOff>
      <xdr:row>33</xdr:row>
      <xdr:rowOff>84045</xdr:rowOff>
    </xdr:from>
    <xdr:ext cx="250825" cy="17966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10AB5626-AA3D-46C9-A0E4-E67D66D9BF1F}"/>
                </a:ext>
              </a:extLst>
            </xdr:cNvPr>
            <xdr:cNvSpPr txBox="1"/>
          </xdr:nvSpPr>
          <xdr:spPr>
            <a:xfrm>
              <a:off x="8701367" y="5653369"/>
              <a:ext cx="250825" cy="179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1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1" i="1">
                            <a:latin typeface="Cambria Math" panose="02040503050406030204" pitchFamily="18" charset="0"/>
                          </a:rPr>
                          <m:t>𝒙</m:t>
                        </m:r>
                      </m:e>
                      <m:sup>
                        <m:r>
                          <a:rPr lang="en-US" sz="11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10AB5626-AA3D-46C9-A0E4-E67D66D9BF1F}"/>
                </a:ext>
              </a:extLst>
            </xdr:cNvPr>
            <xdr:cNvSpPr txBox="1"/>
          </xdr:nvSpPr>
          <xdr:spPr>
            <a:xfrm>
              <a:off x="8701367" y="5653369"/>
              <a:ext cx="250825" cy="179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100" b="1" i="0">
                  <a:latin typeface="Cambria Math" panose="02040503050406030204" pitchFamily="18" charset="0"/>
                </a:rPr>
                <a:t>𝒙^𝟐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16</xdr:col>
      <xdr:colOff>184388</xdr:colOff>
      <xdr:row>17</xdr:row>
      <xdr:rowOff>106965</xdr:rowOff>
    </xdr:from>
    <xdr:ext cx="250825" cy="17966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1F2343B-E754-4D51-8DF1-1C3CD2E7AE0D}"/>
                </a:ext>
              </a:extLst>
            </xdr:cNvPr>
            <xdr:cNvSpPr txBox="1"/>
          </xdr:nvSpPr>
          <xdr:spPr>
            <a:xfrm>
              <a:off x="8774206" y="2773965"/>
              <a:ext cx="250825" cy="179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  <a:r>
                <a:rPr lang="en-US"/>
                <a:t> 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11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US" sz="1100" b="1" i="1">
                          <a:latin typeface="Cambria Math" panose="02040503050406030204" pitchFamily="18" charset="0"/>
                        </a:rPr>
                        <m:t>𝒙</m:t>
                      </m:r>
                    </m:e>
                    <m:sup>
                      <m:r>
                        <a:rPr lang="en-US" sz="1100" b="1" i="1">
                          <a:latin typeface="Cambria Math" panose="02040503050406030204" pitchFamily="18" charset="0"/>
                        </a:rPr>
                        <m:t>𝟐</m:t>
                      </m:r>
                    </m:sup>
                  </m:sSup>
                </m:oMath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1F2343B-E754-4D51-8DF1-1C3CD2E7AE0D}"/>
                </a:ext>
              </a:extLst>
            </xdr:cNvPr>
            <xdr:cNvSpPr txBox="1"/>
          </xdr:nvSpPr>
          <xdr:spPr>
            <a:xfrm>
              <a:off x="8774206" y="2773965"/>
              <a:ext cx="250825" cy="179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  <a:r>
                <a:rPr lang="en-US"/>
                <a:t> </a:t>
              </a:r>
              <a:r>
                <a:rPr lang="en-US" sz="1100" b="1" i="0">
                  <a:latin typeface="Cambria Math" panose="02040503050406030204" pitchFamily="18" charset="0"/>
                </a:rPr>
                <a:t>𝒙^𝟐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16</xdr:col>
      <xdr:colOff>179294</xdr:colOff>
      <xdr:row>9</xdr:row>
      <xdr:rowOff>95250</xdr:rowOff>
    </xdr:from>
    <xdr:ext cx="250825" cy="17966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824460D-8672-45AD-85F6-93B7914E0F26}"/>
                </a:ext>
              </a:extLst>
            </xdr:cNvPr>
            <xdr:cNvSpPr txBox="1"/>
          </xdr:nvSpPr>
          <xdr:spPr>
            <a:xfrm>
              <a:off x="8712573" y="1439956"/>
              <a:ext cx="250825" cy="179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1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1" i="1">
                            <a:latin typeface="Cambria Math" panose="02040503050406030204" pitchFamily="18" charset="0"/>
                          </a:rPr>
                          <m:t>𝒙</m:t>
                        </m:r>
                      </m:e>
                      <m:sup>
                        <m:r>
                          <a:rPr lang="en-US" sz="11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824460D-8672-45AD-85F6-93B7914E0F26}"/>
                </a:ext>
              </a:extLst>
            </xdr:cNvPr>
            <xdr:cNvSpPr txBox="1"/>
          </xdr:nvSpPr>
          <xdr:spPr>
            <a:xfrm>
              <a:off x="8712573" y="1439956"/>
              <a:ext cx="250825" cy="179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100" b="1" i="0">
                  <a:latin typeface="Cambria Math" panose="02040503050406030204" pitchFamily="18" charset="0"/>
                </a:rPr>
                <a:t>𝒙^𝟐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16</xdr:col>
      <xdr:colOff>212687</xdr:colOff>
      <xdr:row>25</xdr:row>
      <xdr:rowOff>90769</xdr:rowOff>
    </xdr:from>
    <xdr:ext cx="250825" cy="17966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87DBA27-4F11-4A05-AA70-A74872AB584B}"/>
                </a:ext>
              </a:extLst>
            </xdr:cNvPr>
            <xdr:cNvSpPr txBox="1"/>
          </xdr:nvSpPr>
          <xdr:spPr>
            <a:xfrm>
              <a:off x="8945207" y="3931249"/>
              <a:ext cx="250825" cy="179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1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1" i="1">
                            <a:latin typeface="Cambria Math" panose="02040503050406030204" pitchFamily="18" charset="0"/>
                          </a:rPr>
                          <m:t>𝒙</m:t>
                        </m:r>
                      </m:e>
                      <m:sup>
                        <m:r>
                          <a:rPr lang="en-US" sz="11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n-US" sz="1100" b="1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87DBA27-4F11-4A05-AA70-A74872AB584B}"/>
                </a:ext>
              </a:extLst>
            </xdr:cNvPr>
            <xdr:cNvSpPr txBox="1"/>
          </xdr:nvSpPr>
          <xdr:spPr>
            <a:xfrm>
              <a:off x="8945207" y="3931249"/>
              <a:ext cx="250825" cy="179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100" b="1" i="0">
                  <a:latin typeface="Cambria Math" panose="02040503050406030204" pitchFamily="18" charset="0"/>
                </a:rPr>
                <a:t>𝒙^𝟐</a:t>
              </a:r>
              <a:endParaRPr lang="en-US" sz="11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9"/>
  <sheetViews>
    <sheetView tabSelected="1" zoomScaleNormal="100" workbookViewId="0">
      <selection activeCell="S38" sqref="S38"/>
    </sheetView>
  </sheetViews>
  <sheetFormatPr defaultRowHeight="14.4" x14ac:dyDescent="0.3"/>
  <cols>
    <col min="1" max="1" width="21.33203125" customWidth="1"/>
    <col min="2" max="11" width="5.88671875" customWidth="1"/>
    <col min="14" max="14" width="11.88671875" customWidth="1"/>
    <col min="15" max="15" width="8.5546875" customWidth="1"/>
    <col min="18" max="18" width="18.88671875" customWidth="1"/>
  </cols>
  <sheetData>
    <row r="1" spans="1:17" x14ac:dyDescent="0.3">
      <c r="A1" s="12" t="s">
        <v>15</v>
      </c>
    </row>
    <row r="2" spans="1:17" x14ac:dyDescent="0.3">
      <c r="A2" s="7" t="s">
        <v>2</v>
      </c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7" t="s">
        <v>0</v>
      </c>
      <c r="M2" s="7" t="s">
        <v>3</v>
      </c>
      <c r="N2" s="7" t="s">
        <v>4</v>
      </c>
      <c r="O2" s="7" t="s">
        <v>5</v>
      </c>
      <c r="P2" s="7" t="s">
        <v>6</v>
      </c>
      <c r="Q2" s="7"/>
    </row>
    <row r="3" spans="1:17" x14ac:dyDescent="0.3">
      <c r="A3" s="7"/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7"/>
      <c r="M3" s="7"/>
      <c r="N3" s="7"/>
      <c r="O3" s="7"/>
      <c r="P3" s="7"/>
      <c r="Q3" s="7"/>
    </row>
    <row r="4" spans="1:17" x14ac:dyDescent="0.3">
      <c r="A4" s="1" t="s">
        <v>7</v>
      </c>
      <c r="B4" s="3">
        <v>0</v>
      </c>
      <c r="C4" s="3">
        <v>1</v>
      </c>
      <c r="D4" s="3">
        <v>1</v>
      </c>
      <c r="E4" s="3">
        <v>2</v>
      </c>
      <c r="F4" s="3">
        <v>1</v>
      </c>
      <c r="G4" s="3">
        <v>1</v>
      </c>
      <c r="H4" s="3">
        <v>1</v>
      </c>
      <c r="I4" s="3">
        <v>1</v>
      </c>
      <c r="J4" s="3">
        <v>0</v>
      </c>
      <c r="K4" s="3">
        <v>1</v>
      </c>
      <c r="L4" s="2">
        <f>SUM(B4:K4)</f>
        <v>9</v>
      </c>
      <c r="M4" s="2">
        <f>AVERAGE(B4:K4)</f>
        <v>0.9</v>
      </c>
      <c r="N4" s="2">
        <f>_xlfn.VAR.S(B4,C4,D4,E4,F4,G4,H4,I4,J4,K4)</f>
        <v>0.32222222222222224</v>
      </c>
      <c r="O4" s="2">
        <f>N4/M4</f>
        <v>0.35802469135802473</v>
      </c>
      <c r="P4" s="2">
        <v>9</v>
      </c>
      <c r="Q4" s="2">
        <f>O4*9</f>
        <v>3.2222222222222223</v>
      </c>
    </row>
    <row r="5" spans="1:17" x14ac:dyDescent="0.3">
      <c r="A5" s="1" t="s">
        <v>8</v>
      </c>
      <c r="B5" s="4">
        <v>6</v>
      </c>
      <c r="C5" s="4">
        <v>3</v>
      </c>
      <c r="D5" s="4">
        <v>8</v>
      </c>
      <c r="E5" s="4">
        <v>5</v>
      </c>
      <c r="F5" s="4">
        <v>2</v>
      </c>
      <c r="G5" s="4">
        <v>7</v>
      </c>
      <c r="H5" s="4">
        <v>10</v>
      </c>
      <c r="I5" s="4">
        <v>4</v>
      </c>
      <c r="J5" s="4">
        <v>8</v>
      </c>
      <c r="K5" s="4">
        <v>2</v>
      </c>
      <c r="L5" s="1">
        <f t="shared" ref="L5:L7" si="0">SUM(B5:K5)</f>
        <v>55</v>
      </c>
      <c r="M5" s="1">
        <f t="shared" ref="M5:M7" si="1">AVERAGE(B5:K5)</f>
        <v>5.5</v>
      </c>
      <c r="N5" s="2">
        <f t="shared" ref="N5:N7" si="2">_xlfn.VAR.S(B5,C5,D5,E5,F5,G5,H5,I5,J5,K5)</f>
        <v>7.6111111111111107</v>
      </c>
      <c r="O5" s="1">
        <f t="shared" ref="O5:O7" si="3">N5/M5</f>
        <v>1.3838383838383839</v>
      </c>
      <c r="P5" s="1">
        <v>9</v>
      </c>
      <c r="Q5" s="1">
        <f t="shared" ref="Q5:Q7" si="4">O5*9</f>
        <v>12.454545454545455</v>
      </c>
    </row>
    <row r="6" spans="1:17" x14ac:dyDescent="0.3">
      <c r="A6" s="1" t="s">
        <v>9</v>
      </c>
      <c r="B6" s="4">
        <v>16</v>
      </c>
      <c r="C6" s="4">
        <v>13</v>
      </c>
      <c r="D6" s="4">
        <v>6</v>
      </c>
      <c r="E6" s="4">
        <v>6</v>
      </c>
      <c r="F6" s="4">
        <v>13</v>
      </c>
      <c r="G6" s="4">
        <v>6</v>
      </c>
      <c r="H6" s="4">
        <v>11</v>
      </c>
      <c r="I6" s="4">
        <v>11</v>
      </c>
      <c r="J6" s="4">
        <v>5</v>
      </c>
      <c r="K6" s="4">
        <v>16</v>
      </c>
      <c r="L6" s="1">
        <f t="shared" si="0"/>
        <v>103</v>
      </c>
      <c r="M6" s="1">
        <f t="shared" si="1"/>
        <v>10.3</v>
      </c>
      <c r="N6" s="2">
        <f t="shared" si="2"/>
        <v>18.233333333333324</v>
      </c>
      <c r="O6" s="1">
        <f t="shared" si="3"/>
        <v>1.7702265372168273</v>
      </c>
      <c r="P6" s="1">
        <v>9</v>
      </c>
      <c r="Q6" s="1">
        <f>O6*9</f>
        <v>15.932038834951445</v>
      </c>
    </row>
    <row r="7" spans="1:17" x14ac:dyDescent="0.3">
      <c r="A7" s="1" t="s">
        <v>10</v>
      </c>
      <c r="B7" s="4">
        <v>59</v>
      </c>
      <c r="C7" s="4">
        <v>74</v>
      </c>
      <c r="D7" s="4">
        <v>36</v>
      </c>
      <c r="E7" s="4">
        <v>52</v>
      </c>
      <c r="F7" s="4">
        <v>59</v>
      </c>
      <c r="G7" s="4">
        <v>47</v>
      </c>
      <c r="H7" s="4">
        <v>45</v>
      </c>
      <c r="I7" s="4">
        <v>51</v>
      </c>
      <c r="J7" s="4">
        <v>60</v>
      </c>
      <c r="K7" s="4">
        <v>65</v>
      </c>
      <c r="L7" s="1">
        <f t="shared" si="0"/>
        <v>548</v>
      </c>
      <c r="M7" s="1">
        <f t="shared" si="1"/>
        <v>54.8</v>
      </c>
      <c r="N7" s="2">
        <f t="shared" si="2"/>
        <v>118.62222222222206</v>
      </c>
      <c r="O7" s="1">
        <f t="shared" si="3"/>
        <v>2.164639091646388</v>
      </c>
      <c r="P7" s="1">
        <v>9</v>
      </c>
      <c r="Q7" s="1">
        <f t="shared" si="4"/>
        <v>19.481751824817493</v>
      </c>
    </row>
    <row r="8" spans="1:1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0"/>
      <c r="M8" s="10"/>
      <c r="N8" s="10"/>
      <c r="O8" s="10"/>
      <c r="P8" s="10"/>
      <c r="Q8" s="10"/>
    </row>
    <row r="9" spans="1:17" x14ac:dyDescent="0.3">
      <c r="A9" s="12" t="s">
        <v>16</v>
      </c>
    </row>
    <row r="10" spans="1:17" x14ac:dyDescent="0.3">
      <c r="A10" s="7" t="s">
        <v>2</v>
      </c>
      <c r="B10" s="8" t="s">
        <v>1</v>
      </c>
      <c r="C10" s="8"/>
      <c r="D10" s="8"/>
      <c r="E10" s="8"/>
      <c r="F10" s="8"/>
      <c r="G10" s="8"/>
      <c r="H10" s="8"/>
      <c r="I10" s="8"/>
      <c r="J10" s="8"/>
      <c r="K10" s="8"/>
      <c r="L10" s="7" t="s">
        <v>0</v>
      </c>
      <c r="M10" s="7" t="s">
        <v>3</v>
      </c>
      <c r="N10" s="7" t="s">
        <v>4</v>
      </c>
      <c r="O10" s="7" t="s">
        <v>5</v>
      </c>
      <c r="P10" s="7" t="s">
        <v>6</v>
      </c>
      <c r="Q10" s="7"/>
    </row>
    <row r="11" spans="1:17" x14ac:dyDescent="0.3">
      <c r="A11" s="7"/>
      <c r="B11" s="6">
        <v>1</v>
      </c>
      <c r="C11" s="6">
        <v>2</v>
      </c>
      <c r="D11" s="6">
        <v>3</v>
      </c>
      <c r="E11" s="6">
        <v>4</v>
      </c>
      <c r="F11" s="6">
        <v>5</v>
      </c>
      <c r="G11" s="6">
        <v>6</v>
      </c>
      <c r="H11" s="6">
        <v>7</v>
      </c>
      <c r="I11" s="6">
        <v>8</v>
      </c>
      <c r="J11" s="6">
        <v>9</v>
      </c>
      <c r="K11" s="6">
        <v>10</v>
      </c>
      <c r="L11" s="7"/>
      <c r="M11" s="7"/>
      <c r="N11" s="7"/>
      <c r="O11" s="7"/>
      <c r="P11" s="7"/>
      <c r="Q11" s="7"/>
    </row>
    <row r="12" spans="1:17" x14ac:dyDescent="0.3">
      <c r="A12" s="1" t="s">
        <v>7</v>
      </c>
      <c r="B12" s="3">
        <v>1</v>
      </c>
      <c r="C12" s="3">
        <v>1</v>
      </c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0</v>
      </c>
      <c r="K12" s="3">
        <v>1</v>
      </c>
      <c r="L12" s="2">
        <f>SUM(B12:K12)</f>
        <v>9</v>
      </c>
      <c r="M12" s="2">
        <f>AVERAGE(B12:K12)</f>
        <v>0.9</v>
      </c>
      <c r="N12" s="2">
        <f>_xlfn.VAR.S(B12,C12,D12,E12,F12,G12,H12,I12,J12,K12)</f>
        <v>0.10000000000000003</v>
      </c>
      <c r="O12" s="2">
        <f>N12/M12</f>
        <v>0.11111111111111115</v>
      </c>
      <c r="P12" s="2">
        <v>9</v>
      </c>
      <c r="Q12" s="2">
        <f>O12*9</f>
        <v>1.0000000000000002</v>
      </c>
    </row>
    <row r="13" spans="1:17" x14ac:dyDescent="0.3">
      <c r="A13" s="1" t="s">
        <v>8</v>
      </c>
      <c r="B13" s="4">
        <v>6</v>
      </c>
      <c r="C13" s="4">
        <v>10</v>
      </c>
      <c r="D13" s="4">
        <v>3</v>
      </c>
      <c r="E13" s="4">
        <v>4</v>
      </c>
      <c r="F13" s="4">
        <v>13</v>
      </c>
      <c r="G13" s="4">
        <v>3</v>
      </c>
      <c r="H13" s="4">
        <v>15</v>
      </c>
      <c r="I13" s="4">
        <v>4</v>
      </c>
      <c r="J13" s="4">
        <v>6</v>
      </c>
      <c r="K13" s="4">
        <v>2</v>
      </c>
      <c r="L13" s="1">
        <f>SUM(B13:K13)</f>
        <v>66</v>
      </c>
      <c r="M13" s="1">
        <f t="shared" ref="M13:M15" si="5">AVERAGE(B13:K13)</f>
        <v>6.6</v>
      </c>
      <c r="N13" s="2">
        <f t="shared" ref="N13:N15" si="6">_xlfn.VAR.S(B13,C13,D13,E13,F13,G13,H13,I13,J13,K13)</f>
        <v>20.488888888888887</v>
      </c>
      <c r="O13" s="1">
        <f t="shared" ref="O13:O15" si="7">N13/M13</f>
        <v>3.1043771043771042</v>
      </c>
      <c r="P13" s="1">
        <v>9</v>
      </c>
      <c r="Q13" s="1">
        <f t="shared" ref="Q13" si="8">O13*9</f>
        <v>27.939393939393938</v>
      </c>
    </row>
    <row r="14" spans="1:17" x14ac:dyDescent="0.3">
      <c r="A14" s="1" t="s">
        <v>9</v>
      </c>
      <c r="B14" s="4">
        <v>13</v>
      </c>
      <c r="C14" s="4">
        <v>21</v>
      </c>
      <c r="D14" s="4">
        <v>16</v>
      </c>
      <c r="E14" s="4">
        <v>11</v>
      </c>
      <c r="F14" s="4">
        <v>12</v>
      </c>
      <c r="G14" s="4">
        <v>17</v>
      </c>
      <c r="H14" s="4">
        <v>13</v>
      </c>
      <c r="I14" s="4">
        <v>17</v>
      </c>
      <c r="J14" s="4">
        <v>16</v>
      </c>
      <c r="K14" s="4">
        <v>16</v>
      </c>
      <c r="L14" s="1">
        <f t="shared" ref="L14:L15" si="9">SUM(B14:K14)</f>
        <v>152</v>
      </c>
      <c r="M14" s="1">
        <f t="shared" si="5"/>
        <v>15.2</v>
      </c>
      <c r="N14" s="2">
        <f t="shared" si="6"/>
        <v>8.8444444444444343</v>
      </c>
      <c r="O14" s="1">
        <f t="shared" si="7"/>
        <v>0.5818713450292391</v>
      </c>
      <c r="P14" s="1">
        <v>9</v>
      </c>
      <c r="Q14" s="1">
        <f>O14*9</f>
        <v>5.2368421052631522</v>
      </c>
    </row>
    <row r="15" spans="1:17" x14ac:dyDescent="0.3">
      <c r="A15" s="1" t="s">
        <v>10</v>
      </c>
      <c r="B15" s="4">
        <v>52</v>
      </c>
      <c r="C15" s="4">
        <v>47</v>
      </c>
      <c r="D15" s="4">
        <v>68</v>
      </c>
      <c r="E15" s="4">
        <v>61</v>
      </c>
      <c r="F15" s="4">
        <v>45</v>
      </c>
      <c r="G15" s="4">
        <v>30</v>
      </c>
      <c r="H15" s="4">
        <v>43</v>
      </c>
      <c r="I15" s="4">
        <v>69</v>
      </c>
      <c r="J15" s="4">
        <v>47</v>
      </c>
      <c r="K15" s="4">
        <v>67</v>
      </c>
      <c r="L15" s="1">
        <f t="shared" si="9"/>
        <v>529</v>
      </c>
      <c r="M15" s="1">
        <f t="shared" si="5"/>
        <v>52.9</v>
      </c>
      <c r="N15" s="2">
        <f t="shared" si="6"/>
        <v>167.43333333333351</v>
      </c>
      <c r="O15" s="1">
        <f t="shared" si="7"/>
        <v>3.1650913673598016</v>
      </c>
      <c r="P15" s="1">
        <v>9</v>
      </c>
      <c r="Q15" s="1">
        <f t="shared" ref="Q15" si="10">O15*9</f>
        <v>28.485822306238212</v>
      </c>
    </row>
    <row r="16" spans="1:17" x14ac:dyDescent="0.3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0"/>
      <c r="M16" s="10"/>
      <c r="N16" s="10"/>
      <c r="O16" s="10"/>
      <c r="P16" s="10"/>
      <c r="Q16" s="10"/>
    </row>
    <row r="17" spans="1:18" x14ac:dyDescent="0.3">
      <c r="A17" s="14" t="s">
        <v>17</v>
      </c>
    </row>
    <row r="18" spans="1:18" x14ac:dyDescent="0.3">
      <c r="A18" s="7" t="s">
        <v>2</v>
      </c>
      <c r="B18" s="8" t="s">
        <v>1</v>
      </c>
      <c r="C18" s="8"/>
      <c r="D18" s="8"/>
      <c r="E18" s="8"/>
      <c r="F18" s="8"/>
      <c r="G18" s="8"/>
      <c r="H18" s="8"/>
      <c r="I18" s="8"/>
      <c r="J18" s="8"/>
      <c r="K18" s="8"/>
      <c r="L18" s="7" t="s">
        <v>0</v>
      </c>
      <c r="M18" s="7" t="s">
        <v>3</v>
      </c>
      <c r="N18" s="7" t="s">
        <v>4</v>
      </c>
      <c r="O18" s="7" t="s">
        <v>5</v>
      </c>
      <c r="P18" s="7" t="s">
        <v>6</v>
      </c>
      <c r="Q18" s="7"/>
    </row>
    <row r="19" spans="1:18" x14ac:dyDescent="0.3">
      <c r="A19" s="7"/>
      <c r="B19" s="6">
        <v>1</v>
      </c>
      <c r="C19" s="6">
        <v>2</v>
      </c>
      <c r="D19" s="6">
        <v>3</v>
      </c>
      <c r="E19" s="6">
        <v>4</v>
      </c>
      <c r="F19" s="6">
        <v>5</v>
      </c>
      <c r="G19" s="6">
        <v>6</v>
      </c>
      <c r="H19" s="6">
        <v>7</v>
      </c>
      <c r="I19" s="6">
        <v>8</v>
      </c>
      <c r="J19" s="6">
        <v>9</v>
      </c>
      <c r="K19" s="6">
        <v>10</v>
      </c>
      <c r="L19" s="7"/>
      <c r="M19" s="7"/>
      <c r="N19" s="7"/>
      <c r="O19" s="7"/>
      <c r="P19" s="7"/>
      <c r="Q19" s="7"/>
    </row>
    <row r="20" spans="1:18" x14ac:dyDescent="0.3">
      <c r="A20" s="1" t="s">
        <v>7</v>
      </c>
      <c r="B20" s="3">
        <v>0</v>
      </c>
      <c r="C20" s="3">
        <v>1</v>
      </c>
      <c r="D20" s="3">
        <v>0</v>
      </c>
      <c r="E20" s="3">
        <v>1</v>
      </c>
      <c r="F20" s="3">
        <v>1</v>
      </c>
      <c r="G20" s="3">
        <v>1</v>
      </c>
      <c r="H20" s="3">
        <v>1</v>
      </c>
      <c r="I20" s="3">
        <v>1</v>
      </c>
      <c r="J20" s="3">
        <v>0</v>
      </c>
      <c r="K20" s="3">
        <v>1</v>
      </c>
      <c r="L20" s="2">
        <f>SUM(B20:K20)</f>
        <v>7</v>
      </c>
      <c r="M20" s="2">
        <f>AVERAGE(B20:K20)</f>
        <v>0.7</v>
      </c>
      <c r="N20" s="2">
        <f>_xlfn.VAR.S(B20,C20,D20,E20,F20,G20,H20,I20,J20,K20)</f>
        <v>0.23333333333333328</v>
      </c>
      <c r="O20" s="2">
        <f>N20/M20</f>
        <v>0.33333333333333326</v>
      </c>
      <c r="P20" s="2">
        <v>9</v>
      </c>
      <c r="Q20" s="2">
        <f>O20*9</f>
        <v>2.9999999999999991</v>
      </c>
    </row>
    <row r="21" spans="1:18" x14ac:dyDescent="0.3">
      <c r="A21" s="1" t="s">
        <v>8</v>
      </c>
      <c r="B21" s="4">
        <v>11</v>
      </c>
      <c r="C21" s="4">
        <v>6</v>
      </c>
      <c r="D21" s="4">
        <v>5</v>
      </c>
      <c r="E21" s="4">
        <v>3</v>
      </c>
      <c r="F21" s="4">
        <v>4</v>
      </c>
      <c r="G21" s="4">
        <v>3</v>
      </c>
      <c r="H21" s="4">
        <v>12</v>
      </c>
      <c r="I21" s="4">
        <v>6</v>
      </c>
      <c r="J21" s="4">
        <v>8</v>
      </c>
      <c r="K21" s="4">
        <v>4</v>
      </c>
      <c r="L21" s="1">
        <f t="shared" ref="L21:L23" si="11">SUM(B21:K21)</f>
        <v>62</v>
      </c>
      <c r="M21" s="1">
        <f t="shared" ref="M21:M23" si="12">AVERAGE(B21:K21)</f>
        <v>6.2</v>
      </c>
      <c r="N21" s="2">
        <f t="shared" ref="N21:N23" si="13">_xlfn.VAR.S(B21,C21,D21,E21,F21,G21,H21,I21,J21,K21)</f>
        <v>10.177777777777781</v>
      </c>
      <c r="O21" s="1">
        <f t="shared" ref="O21:O23" si="14">N21/M21</f>
        <v>1.6415770609319</v>
      </c>
      <c r="P21" s="1">
        <v>9</v>
      </c>
      <c r="Q21" s="1">
        <f t="shared" ref="Q21" si="15">O21*9</f>
        <v>14.7741935483871</v>
      </c>
    </row>
    <row r="22" spans="1:18" x14ac:dyDescent="0.3">
      <c r="A22" s="1" t="s">
        <v>9</v>
      </c>
      <c r="B22" s="4">
        <v>10</v>
      </c>
      <c r="C22" s="4">
        <v>8</v>
      </c>
      <c r="D22" s="4">
        <v>11</v>
      </c>
      <c r="E22" s="4">
        <v>11</v>
      </c>
      <c r="F22" s="4">
        <v>7</v>
      </c>
      <c r="G22" s="4">
        <v>15</v>
      </c>
      <c r="H22" s="4">
        <v>18</v>
      </c>
      <c r="I22" s="4">
        <v>3</v>
      </c>
      <c r="J22" s="4">
        <v>19</v>
      </c>
      <c r="K22" s="4">
        <v>16</v>
      </c>
      <c r="L22" s="1">
        <f t="shared" si="11"/>
        <v>118</v>
      </c>
      <c r="M22" s="1">
        <f t="shared" si="12"/>
        <v>11.8</v>
      </c>
      <c r="N22" s="2">
        <f t="shared" si="13"/>
        <v>26.399999999999991</v>
      </c>
      <c r="O22" s="1">
        <f t="shared" si="14"/>
        <v>2.2372881355932193</v>
      </c>
      <c r="P22" s="1">
        <v>9</v>
      </c>
      <c r="Q22" s="1">
        <f>O22*9</f>
        <v>20.135593220338972</v>
      </c>
    </row>
    <row r="23" spans="1:18" x14ac:dyDescent="0.3">
      <c r="A23" s="1" t="s">
        <v>10</v>
      </c>
      <c r="B23" s="4">
        <v>40</v>
      </c>
      <c r="C23" s="4">
        <v>57</v>
      </c>
      <c r="D23" s="4">
        <v>48</v>
      </c>
      <c r="E23" s="4">
        <v>28</v>
      </c>
      <c r="F23" s="4">
        <v>36</v>
      </c>
      <c r="G23" s="4">
        <v>54</v>
      </c>
      <c r="H23" s="4">
        <v>51</v>
      </c>
      <c r="I23" s="4">
        <v>48</v>
      </c>
      <c r="J23" s="4">
        <v>59</v>
      </c>
      <c r="K23" s="4">
        <v>37</v>
      </c>
      <c r="L23" s="1">
        <f t="shared" si="11"/>
        <v>458</v>
      </c>
      <c r="M23" s="1">
        <f t="shared" si="12"/>
        <v>45.8</v>
      </c>
      <c r="N23" s="2">
        <f t="shared" si="13"/>
        <v>103.06666666666651</v>
      </c>
      <c r="O23" s="1">
        <f t="shared" si="14"/>
        <v>2.2503639010189196</v>
      </c>
      <c r="P23" s="1">
        <v>9</v>
      </c>
      <c r="Q23" s="1">
        <f t="shared" ref="Q23" si="16">O23*9</f>
        <v>20.253275109170275</v>
      </c>
    </row>
    <row r="24" spans="1:18" x14ac:dyDescent="0.3">
      <c r="A24" s="5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0"/>
      <c r="M24" s="10"/>
      <c r="N24" s="5"/>
      <c r="O24" s="10"/>
      <c r="P24" s="10"/>
      <c r="Q24" s="10"/>
    </row>
    <row r="25" spans="1:18" x14ac:dyDescent="0.3">
      <c r="A25" s="13" t="s">
        <v>18</v>
      </c>
      <c r="N25" s="5"/>
    </row>
    <row r="26" spans="1:18" x14ac:dyDescent="0.3">
      <c r="A26" s="7" t="s">
        <v>2</v>
      </c>
      <c r="B26" s="8" t="s">
        <v>1</v>
      </c>
      <c r="C26" s="8"/>
      <c r="D26" s="8"/>
      <c r="E26" s="8"/>
      <c r="F26" s="8"/>
      <c r="G26" s="8"/>
      <c r="H26" s="8"/>
      <c r="I26" s="8"/>
      <c r="J26" s="8"/>
      <c r="K26" s="8"/>
      <c r="L26" s="7" t="s">
        <v>0</v>
      </c>
      <c r="M26" s="7" t="s">
        <v>3</v>
      </c>
      <c r="N26" s="7" t="s">
        <v>4</v>
      </c>
      <c r="O26" s="7" t="s">
        <v>5</v>
      </c>
      <c r="P26" s="7" t="s">
        <v>6</v>
      </c>
      <c r="Q26" s="7"/>
      <c r="R26" s="9" t="s">
        <v>13</v>
      </c>
    </row>
    <row r="27" spans="1:18" x14ac:dyDescent="0.3">
      <c r="A27" s="7"/>
      <c r="B27" s="6">
        <v>1</v>
      </c>
      <c r="C27" s="6">
        <v>2</v>
      </c>
      <c r="D27" s="6">
        <v>3</v>
      </c>
      <c r="E27" s="6">
        <v>4</v>
      </c>
      <c r="F27" s="6">
        <v>5</v>
      </c>
      <c r="G27" s="6">
        <v>6</v>
      </c>
      <c r="H27" s="6">
        <v>7</v>
      </c>
      <c r="I27" s="6">
        <v>8</v>
      </c>
      <c r="J27" s="6">
        <v>9</v>
      </c>
      <c r="K27" s="6">
        <v>10</v>
      </c>
      <c r="L27" s="7"/>
      <c r="M27" s="7"/>
      <c r="N27" s="7"/>
      <c r="O27" s="7"/>
      <c r="P27" s="7"/>
      <c r="Q27" s="7"/>
      <c r="R27" s="9"/>
    </row>
    <row r="28" spans="1:18" x14ac:dyDescent="0.3">
      <c r="A28" s="1" t="s">
        <v>7</v>
      </c>
      <c r="B28" s="3">
        <v>1</v>
      </c>
      <c r="C28" s="3">
        <v>0</v>
      </c>
      <c r="D28" s="3">
        <v>1</v>
      </c>
      <c r="E28" s="3">
        <v>1</v>
      </c>
      <c r="F28" s="3">
        <v>0</v>
      </c>
      <c r="G28" s="3">
        <v>0</v>
      </c>
      <c r="H28" s="3">
        <v>1</v>
      </c>
      <c r="I28" s="3">
        <v>0</v>
      </c>
      <c r="J28" s="3">
        <v>2</v>
      </c>
      <c r="K28" s="3">
        <v>0</v>
      </c>
      <c r="L28" s="2">
        <f>SUM(B28:K28)</f>
        <v>6</v>
      </c>
      <c r="M28" s="2">
        <f>AVERAGE(B28:K28)</f>
        <v>0.6</v>
      </c>
      <c r="N28" s="2">
        <f>_xlfn.VAR.S(B28,C28,D28,E28,F28,G28,H28,I28,J28,K28)</f>
        <v>0.48888888888888893</v>
      </c>
      <c r="O28" s="2">
        <f>N28/M28</f>
        <v>0.81481481481481488</v>
      </c>
      <c r="P28" s="2">
        <v>9</v>
      </c>
      <c r="Q28" s="2">
        <f>O28*9</f>
        <v>7.3333333333333339</v>
      </c>
      <c r="R28" s="1" t="s">
        <v>11</v>
      </c>
    </row>
    <row r="29" spans="1:18" x14ac:dyDescent="0.3">
      <c r="A29" s="1" t="s">
        <v>8</v>
      </c>
      <c r="B29" s="4">
        <v>3</v>
      </c>
      <c r="C29" s="4">
        <v>4</v>
      </c>
      <c r="D29" s="4">
        <v>9</v>
      </c>
      <c r="E29" s="4">
        <v>11</v>
      </c>
      <c r="F29" s="4">
        <v>9</v>
      </c>
      <c r="G29" s="4">
        <v>3</v>
      </c>
      <c r="H29" s="4">
        <v>3</v>
      </c>
      <c r="I29" s="4">
        <v>4</v>
      </c>
      <c r="J29" s="4">
        <v>5</v>
      </c>
      <c r="K29" s="4">
        <v>10</v>
      </c>
      <c r="L29" s="1">
        <f t="shared" ref="L29:L31" si="17">SUM(B29:K29)</f>
        <v>61</v>
      </c>
      <c r="M29" s="1">
        <f t="shared" ref="M29:M31" si="18">AVERAGE(B29:K29)</f>
        <v>6.1</v>
      </c>
      <c r="N29" s="2">
        <f t="shared" ref="N29:N31" si="19">_xlfn.VAR.S(B29,C29,D29,E29,F29,G29,H29,I29,J29,K29)</f>
        <v>10.544444444444443</v>
      </c>
      <c r="O29" s="1">
        <f t="shared" ref="O29:O31" si="20">N29/M29</f>
        <v>1.7285974499089252</v>
      </c>
      <c r="P29" s="1">
        <v>9</v>
      </c>
      <c r="Q29" s="1">
        <f t="shared" ref="Q29" si="21">O29*9</f>
        <v>15.557377049180326</v>
      </c>
      <c r="R29" s="1" t="s">
        <v>11</v>
      </c>
    </row>
    <row r="30" spans="1:18" x14ac:dyDescent="0.3">
      <c r="A30" s="1" t="s">
        <v>9</v>
      </c>
      <c r="B30" s="4">
        <v>12</v>
      </c>
      <c r="C30" s="4">
        <v>4</v>
      </c>
      <c r="D30" s="4">
        <v>12</v>
      </c>
      <c r="E30" s="4">
        <v>15</v>
      </c>
      <c r="F30" s="4">
        <v>14</v>
      </c>
      <c r="G30" s="4">
        <v>9</v>
      </c>
      <c r="H30" s="4">
        <v>12</v>
      </c>
      <c r="I30" s="4">
        <v>11</v>
      </c>
      <c r="J30" s="4">
        <v>17</v>
      </c>
      <c r="K30" s="4">
        <v>24</v>
      </c>
      <c r="L30" s="1">
        <f t="shared" si="17"/>
        <v>130</v>
      </c>
      <c r="M30" s="1">
        <f t="shared" si="18"/>
        <v>13</v>
      </c>
      <c r="N30" s="2">
        <f t="shared" si="19"/>
        <v>27.333333333333332</v>
      </c>
      <c r="O30" s="1">
        <f t="shared" si="20"/>
        <v>2.1025641025641026</v>
      </c>
      <c r="P30" s="1">
        <v>9</v>
      </c>
      <c r="Q30" s="1">
        <f>O30*9</f>
        <v>18.923076923076923</v>
      </c>
      <c r="R30" s="1" t="s">
        <v>12</v>
      </c>
    </row>
    <row r="31" spans="1:18" x14ac:dyDescent="0.3">
      <c r="A31" s="1" t="s">
        <v>10</v>
      </c>
      <c r="B31" s="4">
        <v>40</v>
      </c>
      <c r="C31" s="4">
        <v>37</v>
      </c>
      <c r="D31" s="4">
        <v>57</v>
      </c>
      <c r="E31" s="4">
        <v>42</v>
      </c>
      <c r="F31" s="4">
        <v>63</v>
      </c>
      <c r="G31" s="4">
        <v>63</v>
      </c>
      <c r="H31" s="4">
        <v>60</v>
      </c>
      <c r="I31" s="4">
        <v>53</v>
      </c>
      <c r="J31" s="4">
        <v>56</v>
      </c>
      <c r="K31" s="4">
        <v>61</v>
      </c>
      <c r="L31" s="1">
        <f t="shared" si="17"/>
        <v>532</v>
      </c>
      <c r="M31" s="1">
        <f t="shared" si="18"/>
        <v>53.2</v>
      </c>
      <c r="N31" s="2">
        <f t="shared" si="19"/>
        <v>98.177777777777621</v>
      </c>
      <c r="O31" s="1">
        <f t="shared" si="20"/>
        <v>1.8454469507101054</v>
      </c>
      <c r="P31" s="1">
        <v>9</v>
      </c>
      <c r="Q31" s="1">
        <f t="shared" ref="Q31" si="22">O31*9</f>
        <v>16.609022556390951</v>
      </c>
      <c r="R31" s="1" t="s">
        <v>11</v>
      </c>
    </row>
    <row r="33" spans="1:18" x14ac:dyDescent="0.3">
      <c r="A33" s="12" t="s">
        <v>19</v>
      </c>
    </row>
    <row r="34" spans="1:18" x14ac:dyDescent="0.3">
      <c r="A34" s="7" t="s">
        <v>2</v>
      </c>
      <c r="B34" s="8" t="s">
        <v>1</v>
      </c>
      <c r="C34" s="8"/>
      <c r="D34" s="8"/>
      <c r="E34" s="8"/>
      <c r="F34" s="8"/>
      <c r="G34" s="8"/>
      <c r="H34" s="8"/>
      <c r="I34" s="8"/>
      <c r="J34" s="8"/>
      <c r="K34" s="8"/>
      <c r="L34" s="7" t="s">
        <v>0</v>
      </c>
      <c r="M34" s="7" t="s">
        <v>3</v>
      </c>
      <c r="N34" s="7" t="s">
        <v>4</v>
      </c>
      <c r="O34" s="7" t="s">
        <v>5</v>
      </c>
      <c r="P34" s="7" t="s">
        <v>6</v>
      </c>
      <c r="Q34" s="7"/>
      <c r="R34" s="9" t="s">
        <v>13</v>
      </c>
    </row>
    <row r="35" spans="1:18" x14ac:dyDescent="0.3">
      <c r="A35" s="7"/>
      <c r="B35" s="6">
        <v>1</v>
      </c>
      <c r="C35" s="6">
        <v>2</v>
      </c>
      <c r="D35" s="6">
        <v>3</v>
      </c>
      <c r="E35" s="6">
        <v>4</v>
      </c>
      <c r="F35" s="6">
        <v>5</v>
      </c>
      <c r="G35" s="6">
        <v>6</v>
      </c>
      <c r="H35" s="6">
        <v>7</v>
      </c>
      <c r="I35" s="6">
        <v>8</v>
      </c>
      <c r="J35" s="6">
        <v>9</v>
      </c>
      <c r="K35" s="6">
        <v>10</v>
      </c>
      <c r="L35" s="7"/>
      <c r="M35" s="7"/>
      <c r="N35" s="7"/>
      <c r="O35" s="7"/>
      <c r="P35" s="7"/>
      <c r="Q35" s="7"/>
      <c r="R35" s="9"/>
    </row>
    <row r="36" spans="1:18" x14ac:dyDescent="0.3">
      <c r="A36" s="1" t="s">
        <v>7</v>
      </c>
      <c r="B36" s="3">
        <v>1</v>
      </c>
      <c r="C36" s="3">
        <v>1</v>
      </c>
      <c r="D36" s="3">
        <v>1</v>
      </c>
      <c r="E36" s="3">
        <v>1</v>
      </c>
      <c r="F36" s="3">
        <v>1</v>
      </c>
      <c r="G36" s="3">
        <v>0</v>
      </c>
      <c r="H36" s="3">
        <v>1</v>
      </c>
      <c r="I36" s="3">
        <v>0</v>
      </c>
      <c r="J36" s="3">
        <v>1</v>
      </c>
      <c r="K36" s="3">
        <v>1</v>
      </c>
      <c r="L36" s="2">
        <f>SUM(B36:K36)</f>
        <v>8</v>
      </c>
      <c r="M36" s="2">
        <f>AVERAGE(B36:K36)</f>
        <v>0.8</v>
      </c>
      <c r="N36" s="2">
        <f>_xlfn.VAR.S(B36,C36,D36,E36,F36,G36,H36,I36,J36,K36)</f>
        <v>0.17777777777777773</v>
      </c>
      <c r="O36" s="2">
        <f>N36/M36</f>
        <v>0.22222222222222215</v>
      </c>
      <c r="P36" s="2">
        <v>9</v>
      </c>
      <c r="Q36" s="2">
        <f>O36*9</f>
        <v>1.9999999999999993</v>
      </c>
      <c r="R36" s="1" t="s">
        <v>14</v>
      </c>
    </row>
    <row r="37" spans="1:18" x14ac:dyDescent="0.3">
      <c r="A37" s="1" t="s">
        <v>8</v>
      </c>
      <c r="B37" s="4">
        <v>2</v>
      </c>
      <c r="C37" s="4">
        <v>5</v>
      </c>
      <c r="D37" s="4">
        <v>10</v>
      </c>
      <c r="E37" s="4">
        <v>4</v>
      </c>
      <c r="F37" s="4">
        <v>3</v>
      </c>
      <c r="G37" s="4">
        <v>16</v>
      </c>
      <c r="H37" s="4">
        <v>10</v>
      </c>
      <c r="I37" s="4">
        <v>5</v>
      </c>
      <c r="J37" s="4">
        <v>12</v>
      </c>
      <c r="K37" s="4">
        <v>0</v>
      </c>
      <c r="L37" s="1">
        <f t="shared" ref="L37:L39" si="23">SUM(B37:K37)</f>
        <v>67</v>
      </c>
      <c r="M37" s="1">
        <f t="shared" ref="M37:M39" si="24">AVERAGE(B37:K37)</f>
        <v>6.7</v>
      </c>
      <c r="N37" s="2">
        <f t="shared" ref="N37:N39" si="25">_xlfn.VAR.S(B37,C37,D37,E37,F37,G37,H37,I37,J37,K37)</f>
        <v>25.56666666666667</v>
      </c>
      <c r="O37" s="1">
        <f t="shared" ref="O37:O39" si="26">N37/M37</f>
        <v>3.8159203980099505</v>
      </c>
      <c r="P37" s="1">
        <v>9</v>
      </c>
      <c r="Q37" s="1">
        <f t="shared" ref="Q37" si="27">O37*9</f>
        <v>34.343283582089555</v>
      </c>
      <c r="R37" s="1" t="s">
        <v>12</v>
      </c>
    </row>
    <row r="38" spans="1:18" x14ac:dyDescent="0.3">
      <c r="A38" s="1" t="s">
        <v>9</v>
      </c>
      <c r="B38" s="4">
        <v>12</v>
      </c>
      <c r="C38" s="4">
        <v>8</v>
      </c>
      <c r="D38" s="4">
        <v>6</v>
      </c>
      <c r="E38" s="4">
        <v>27</v>
      </c>
      <c r="F38" s="4">
        <v>5</v>
      </c>
      <c r="G38" s="4">
        <v>14</v>
      </c>
      <c r="H38" s="4">
        <v>7</v>
      </c>
      <c r="I38" s="4">
        <v>15</v>
      </c>
      <c r="J38" s="4">
        <v>13</v>
      </c>
      <c r="K38" s="4">
        <v>11</v>
      </c>
      <c r="L38" s="1">
        <f t="shared" si="23"/>
        <v>118</v>
      </c>
      <c r="M38" s="1">
        <f t="shared" si="24"/>
        <v>11.8</v>
      </c>
      <c r="N38" s="2">
        <f t="shared" si="25"/>
        <v>40.622222222222213</v>
      </c>
      <c r="O38" s="1">
        <f t="shared" si="26"/>
        <v>3.4425612052730687</v>
      </c>
      <c r="P38" s="1">
        <v>9</v>
      </c>
      <c r="Q38" s="1">
        <f>O38*9</f>
        <v>30.983050847457619</v>
      </c>
      <c r="R38" s="1" t="s">
        <v>12</v>
      </c>
    </row>
    <row r="39" spans="1:18" x14ac:dyDescent="0.3">
      <c r="A39" s="1" t="s">
        <v>10</v>
      </c>
      <c r="B39" s="4">
        <v>44</v>
      </c>
      <c r="C39" s="4">
        <v>78</v>
      </c>
      <c r="D39" s="4">
        <v>44</v>
      </c>
      <c r="E39" s="4">
        <v>88</v>
      </c>
      <c r="F39" s="4">
        <v>55</v>
      </c>
      <c r="G39" s="4">
        <v>55</v>
      </c>
      <c r="H39" s="4">
        <v>59</v>
      </c>
      <c r="I39" s="4">
        <v>68</v>
      </c>
      <c r="J39" s="4">
        <v>68</v>
      </c>
      <c r="K39" s="4">
        <v>60</v>
      </c>
      <c r="L39" s="1">
        <f t="shared" si="23"/>
        <v>619</v>
      </c>
      <c r="M39" s="1">
        <f t="shared" si="24"/>
        <v>61.9</v>
      </c>
      <c r="N39" s="2">
        <f t="shared" si="25"/>
        <v>195.87777777777794</v>
      </c>
      <c r="O39" s="1">
        <f t="shared" si="26"/>
        <v>3.1644229043259764</v>
      </c>
      <c r="P39" s="1">
        <v>9</v>
      </c>
      <c r="Q39" s="1">
        <f t="shared" ref="Q39" si="28">O39*9</f>
        <v>28.479806138933789</v>
      </c>
      <c r="R39" s="1" t="s">
        <v>12</v>
      </c>
    </row>
  </sheetData>
  <mergeCells count="42">
    <mergeCell ref="Q34:Q35"/>
    <mergeCell ref="A26:A27"/>
    <mergeCell ref="B26:K26"/>
    <mergeCell ref="L26:L27"/>
    <mergeCell ref="M26:M27"/>
    <mergeCell ref="N26:N27"/>
    <mergeCell ref="Q2:Q3"/>
    <mergeCell ref="P2:P3"/>
    <mergeCell ref="B2:K2"/>
    <mergeCell ref="A2:A3"/>
    <mergeCell ref="L2:L3"/>
    <mergeCell ref="M2:M3"/>
    <mergeCell ref="N2:N3"/>
    <mergeCell ref="O2:O3"/>
    <mergeCell ref="P10:P11"/>
    <mergeCell ref="Q10:Q11"/>
    <mergeCell ref="N18:N19"/>
    <mergeCell ref="O18:O19"/>
    <mergeCell ref="P18:P19"/>
    <mergeCell ref="Q18:Q19"/>
    <mergeCell ref="N10:N11"/>
    <mergeCell ref="O10:O11"/>
    <mergeCell ref="A10:A11"/>
    <mergeCell ref="B10:K10"/>
    <mergeCell ref="L10:L11"/>
    <mergeCell ref="M10:M11"/>
    <mergeCell ref="R34:R35"/>
    <mergeCell ref="R26:R27"/>
    <mergeCell ref="A18:A19"/>
    <mergeCell ref="B18:K18"/>
    <mergeCell ref="L18:L19"/>
    <mergeCell ref="M18:M19"/>
    <mergeCell ref="O26:O27"/>
    <mergeCell ref="P26:P27"/>
    <mergeCell ref="Q26:Q27"/>
    <mergeCell ref="A34:A35"/>
    <mergeCell ref="B34:K34"/>
    <mergeCell ref="L34:L35"/>
    <mergeCell ref="M34:M35"/>
    <mergeCell ref="N34:N35"/>
    <mergeCell ref="O34:O35"/>
    <mergeCell ref="P34:P3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Iva Kokotovic</cp:lastModifiedBy>
  <dcterms:created xsi:type="dcterms:W3CDTF">2019-05-12T18:09:45Z</dcterms:created>
  <dcterms:modified xsi:type="dcterms:W3CDTF">2025-10-29T19:45:52Z</dcterms:modified>
</cp:coreProperties>
</file>