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F:\Users\korisnik\Documents\PLAN\PLAN 2023-2025\Usvojen na Vijeću 22.12.2022\"/>
    </mc:Choice>
  </mc:AlternateContent>
  <xr:revisionPtr revIDLastSave="0" documentId="13_ncr:1_{5E8E3EEB-725D-4481-8B91-2BA79E31129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781-PMF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2" l="1"/>
  <c r="E141" i="2"/>
  <c r="E142" i="2"/>
  <c r="G9" i="2"/>
  <c r="F9" i="2"/>
  <c r="E83" i="2"/>
  <c r="F129" i="2"/>
  <c r="G129" i="2"/>
  <c r="E129" i="2"/>
  <c r="F133" i="2"/>
  <c r="G133" i="2"/>
  <c r="E133" i="2"/>
  <c r="F130" i="2"/>
  <c r="G130" i="2"/>
  <c r="E130" i="2"/>
  <c r="F125" i="2"/>
  <c r="G125" i="2"/>
  <c r="E125" i="2"/>
  <c r="F114" i="2"/>
  <c r="G114" i="2"/>
  <c r="E114" i="2"/>
  <c r="F118" i="2"/>
  <c r="G118" i="2"/>
  <c r="E118" i="2"/>
  <c r="F115" i="2"/>
  <c r="G115" i="2"/>
  <c r="E115" i="2"/>
  <c r="F107" i="2"/>
  <c r="G107" i="2"/>
  <c r="E107" i="2"/>
  <c r="F110" i="2"/>
  <c r="G110" i="2"/>
  <c r="F108" i="2"/>
  <c r="G108" i="2"/>
  <c r="E110" i="2"/>
  <c r="E108" i="2"/>
  <c r="F101" i="2"/>
  <c r="G101" i="2"/>
  <c r="F102" i="2"/>
  <c r="G102" i="2"/>
  <c r="F104" i="2"/>
  <c r="G104" i="2"/>
  <c r="E104" i="2"/>
  <c r="E101" i="2" s="1"/>
  <c r="E102" i="2"/>
  <c r="F92" i="2"/>
  <c r="G92" i="2"/>
  <c r="E92" i="2"/>
  <c r="F96" i="2"/>
  <c r="G96" i="2"/>
  <c r="F93" i="2"/>
  <c r="G93" i="2"/>
  <c r="E96" i="2"/>
  <c r="E93" i="2"/>
  <c r="F84" i="2"/>
  <c r="G84" i="2"/>
  <c r="E84" i="2"/>
  <c r="F89" i="2"/>
  <c r="G89" i="2"/>
  <c r="F85" i="2"/>
  <c r="G85" i="2"/>
  <c r="E89" i="2"/>
  <c r="E85" i="2"/>
  <c r="F52" i="2"/>
  <c r="G52" i="2"/>
  <c r="E52" i="2"/>
  <c r="F61" i="2"/>
  <c r="G61" i="2"/>
  <c r="E61" i="2"/>
  <c r="F70" i="2"/>
  <c r="G70" i="2"/>
  <c r="E70" i="2"/>
  <c r="F75" i="2"/>
  <c r="G75" i="2"/>
  <c r="E75" i="2"/>
  <c r="G79" i="2"/>
  <c r="F79" i="2"/>
  <c r="E79" i="2"/>
  <c r="F80" i="2"/>
  <c r="G80" i="2"/>
  <c r="E80" i="2"/>
  <c r="F71" i="2"/>
  <c r="G71" i="2"/>
  <c r="E71" i="2"/>
  <c r="F66" i="2"/>
  <c r="G66" i="2"/>
  <c r="E66" i="2"/>
  <c r="F62" i="2"/>
  <c r="G62" i="2"/>
  <c r="E62" i="2"/>
  <c r="F53" i="2"/>
  <c r="G53" i="2"/>
  <c r="E53" i="2"/>
  <c r="F59" i="2"/>
  <c r="G59" i="2"/>
  <c r="E59" i="2"/>
  <c r="F54" i="2"/>
  <c r="G54" i="2"/>
  <c r="E54" i="2"/>
  <c r="F47" i="2"/>
  <c r="G47" i="2"/>
  <c r="E47" i="2"/>
  <c r="G27" i="2"/>
  <c r="G26" i="2" s="1"/>
  <c r="F28" i="2"/>
  <c r="F27" i="2" s="1"/>
  <c r="F26" i="2" s="1"/>
  <c r="G28" i="2"/>
  <c r="E28" i="2"/>
  <c r="E27" i="2" s="1"/>
  <c r="E26" i="2" s="1"/>
  <c r="F36" i="2"/>
  <c r="G36" i="2"/>
  <c r="E36" i="2"/>
  <c r="F42" i="2"/>
  <c r="G42" i="2"/>
  <c r="E42" i="2"/>
  <c r="F37" i="2"/>
  <c r="G37" i="2"/>
  <c r="E37" i="2"/>
  <c r="F32" i="2"/>
  <c r="G32" i="2"/>
  <c r="E32" i="2"/>
  <c r="F19" i="2"/>
  <c r="F18" i="2" s="1"/>
  <c r="G19" i="2"/>
  <c r="G18" i="2" s="1"/>
  <c r="E19" i="2"/>
  <c r="E18" i="2" s="1"/>
  <c r="F22" i="2"/>
  <c r="G22" i="2"/>
  <c r="E22" i="2"/>
  <c r="F13" i="2"/>
  <c r="G13" i="2"/>
  <c r="E13" i="2"/>
  <c r="C9" i="2" l="1"/>
  <c r="D9" i="2" l="1"/>
</calcChain>
</file>

<file path=xl/sharedStrings.xml><?xml version="1.0" encoding="utf-8"?>
<sst xmlns="http://schemas.openxmlformats.org/spreadsheetml/2006/main" count="266" uniqueCount="80">
  <si>
    <t/>
  </si>
  <si>
    <t>080</t>
  </si>
  <si>
    <t>MINISTARSTVO ZNANOSTI I OBRAZOVANJA</t>
  </si>
  <si>
    <t>3701</t>
  </si>
  <si>
    <t>3</t>
  </si>
  <si>
    <t>Rashodi poslovanja</t>
  </si>
  <si>
    <t>32</t>
  </si>
  <si>
    <t>Materijalni rashodi</t>
  </si>
  <si>
    <t>31</t>
  </si>
  <si>
    <t>Rashodi za zaposlene</t>
  </si>
  <si>
    <t>34</t>
  </si>
  <si>
    <t>Financijski rashodi</t>
  </si>
  <si>
    <t>37</t>
  </si>
  <si>
    <t>Naknade građanima i kućanstvima na temelju osiguranja i druge naknade</t>
  </si>
  <si>
    <t>4</t>
  </si>
  <si>
    <t>Rashodi za nabavu nefinancijske imovine</t>
  </si>
  <si>
    <t>42</t>
  </si>
  <si>
    <t>Rashodi za nabavu proizvedene dugotrajne imovine</t>
  </si>
  <si>
    <t>Rashodi za dodatna ulaganja na nefinancijskoj imovini</t>
  </si>
  <si>
    <t>Pomoći dane u inozemstvo i unutar općeg proračuna</t>
  </si>
  <si>
    <t>0942</t>
  </si>
  <si>
    <t>Drugi stupanj visoke naobrazbe</t>
  </si>
  <si>
    <t>41</t>
  </si>
  <si>
    <t>Rashodi za nabavu neproizvedene dugotrajne imovine</t>
  </si>
  <si>
    <t>OBNOVA INFRASTRUKTURE I OPREME U PODRUČJU OBRAZOVANJA OŠTEĆENE POTRESOM</t>
  </si>
  <si>
    <t>PRAVOMOĆNE SUDSKE PRESUDE</t>
  </si>
  <si>
    <t>VISOKO OBRAZOVANJE</t>
  </si>
  <si>
    <t>OP KONKURENTNOST I KOHEZIJA 2014.-2020., PRIORITET 1, 9 i 10</t>
  </si>
  <si>
    <t>08006</t>
  </si>
  <si>
    <t>Sveučilišta i veleučilišta u Republici Hrvatskoj</t>
  </si>
  <si>
    <t>A621001</t>
  </si>
  <si>
    <t>REDOVNA DJELATNOST SVEUČILIŠTA U ZAGREBU</t>
  </si>
  <si>
    <t>A621038</t>
  </si>
  <si>
    <t>A621181</t>
  </si>
  <si>
    <t>A622122</t>
  </si>
  <si>
    <t>PROGRAMSKO FINANCIRANJE JAVNIH VISOKIH UČILIŠTA</t>
  </si>
  <si>
    <t>43</t>
  </si>
  <si>
    <t>A679078</t>
  </si>
  <si>
    <t>EU PROJEKTI SVEUČILIŠTA U ZAGREBU (IZ EVIDENCIJSKIH PRIHODA)</t>
  </si>
  <si>
    <t>A679088</t>
  </si>
  <si>
    <t>REDOVNA DJELATNOST SVEUČILIŠTA U ZAGREBU (IZ EVIDENCIJSKIH PRIHODA)</t>
  </si>
  <si>
    <t>51</t>
  </si>
  <si>
    <t>K679084</t>
  </si>
  <si>
    <t>K679116</t>
  </si>
  <si>
    <t>K679119</t>
  </si>
  <si>
    <t>K679122</t>
  </si>
  <si>
    <t>RAZVOJ MREŽE SEIZMOLOŠKIH PODATAKA (C6.1.R4-I1)</t>
  </si>
  <si>
    <t>A622012</t>
  </si>
  <si>
    <t>REDOVNA DJELATNOST SEIZMOLOŠKE SLUŽBE</t>
  </si>
  <si>
    <t>II. POSEBNI DIO</t>
  </si>
  <si>
    <t>Plan za 2023.</t>
  </si>
  <si>
    <t>Projekcija 
za 2024.</t>
  </si>
  <si>
    <t>Projekcija 
za 2025.</t>
  </si>
  <si>
    <t>U EUR</t>
  </si>
  <si>
    <t>U HRK</t>
  </si>
  <si>
    <t>Tekući plan 
2022.</t>
  </si>
  <si>
    <t>11</t>
  </si>
  <si>
    <t>Opći prihodi i primici</t>
  </si>
  <si>
    <t>Pomoći EU</t>
  </si>
  <si>
    <t>Ostali prihodi za posebne namjene</t>
  </si>
  <si>
    <t>12</t>
  </si>
  <si>
    <t>Sredstva učešća za pomoći</t>
  </si>
  <si>
    <t>52</t>
  </si>
  <si>
    <t>Ostale pomoći</t>
  </si>
  <si>
    <t>581</t>
  </si>
  <si>
    <t>Mehanizam za oporavak i otpornost</t>
  </si>
  <si>
    <t>5761</t>
  </si>
  <si>
    <t>Fond solidarnosti Europske unije – potre</t>
  </si>
  <si>
    <t>563</t>
  </si>
  <si>
    <t>Europski fond za regionalni razvoj (EFRR</t>
  </si>
  <si>
    <t>Vlastiti prihodi</t>
  </si>
  <si>
    <t>61</t>
  </si>
  <si>
    <t>Donacije</t>
  </si>
  <si>
    <t>Prihodi od nefin. imovine i nadoknade št</t>
  </si>
  <si>
    <t>1781SVEUČILIŠTE U ZAGREBU - PRIRODOSLOVNO-MATEMATIČKI FAKULTET</t>
  </si>
  <si>
    <t>OBNOVA ZGRADA OŠTEĆENIH U POTRESU S ENERGETSKOM OBNOVOM - NPOO</t>
  </si>
  <si>
    <t>PROGRAMI VJEŽBAONICA VSOKIH UČILIŠTA</t>
  </si>
  <si>
    <t>K679106</t>
  </si>
  <si>
    <t>PROVEDBA STRUČNE PRAKSE</t>
  </si>
  <si>
    <t>Europski socijalni fond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</si>
</sst>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Arial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8"/>
      <color indexed="62"/>
      <name val="Cambria"/>
      <family val="2"/>
    </font>
    <font>
      <sz val="8"/>
      <color indexed="62"/>
      <name val="Arial"/>
      <family val="2"/>
    </font>
    <font>
      <sz val="8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2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</fonts>
  <fills count="49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1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2" borderId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2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2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9" borderId="0" applyNumberFormat="0" applyBorder="0" applyAlignment="0" applyProtection="0"/>
    <xf numFmtId="0" fontId="12" fillId="14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2" fillId="12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2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7" fillId="2" borderId="0"/>
    <xf numFmtId="4" fontId="5" fillId="28" borderId="1" applyNumberFormat="0" applyProtection="0">
      <alignment vertical="center"/>
    </xf>
    <xf numFmtId="4" fontId="16" fillId="29" borderId="1" applyNumberFormat="0" applyProtection="0">
      <alignment vertical="center"/>
    </xf>
    <xf numFmtId="4" fontId="5" fillId="29" borderId="1" applyNumberFormat="0" applyProtection="0">
      <alignment horizontal="left" vertical="center" indent="1"/>
    </xf>
    <xf numFmtId="0" fontId="9" fillId="28" borderId="2" applyNumberFormat="0" applyProtection="0">
      <alignment horizontal="left" vertical="top" indent="1"/>
    </xf>
    <xf numFmtId="4" fontId="5" fillId="30" borderId="1" applyNumberFormat="0" applyProtection="0">
      <alignment horizontal="left" vertical="center" indent="1"/>
    </xf>
    <xf numFmtId="4" fontId="5" fillId="31" borderId="1" applyNumberFormat="0" applyProtection="0">
      <alignment horizontal="right" vertical="center"/>
    </xf>
    <xf numFmtId="4" fontId="5" fillId="32" borderId="1" applyNumberFormat="0" applyProtection="0">
      <alignment horizontal="right" vertical="center"/>
    </xf>
    <xf numFmtId="4" fontId="5" fillId="33" borderId="3" applyNumberFormat="0" applyProtection="0">
      <alignment horizontal="right" vertical="center"/>
    </xf>
    <xf numFmtId="4" fontId="5" fillId="9" borderId="1" applyNumberFormat="0" applyProtection="0">
      <alignment horizontal="right" vertical="center"/>
    </xf>
    <xf numFmtId="4" fontId="5" fillId="34" borderId="1" applyNumberFormat="0" applyProtection="0">
      <alignment horizontal="right" vertical="center"/>
    </xf>
    <xf numFmtId="4" fontId="5" fillId="35" borderId="1" applyNumberFormat="0" applyProtection="0">
      <alignment horizontal="right" vertical="center"/>
    </xf>
    <xf numFmtId="4" fontId="5" fillId="7" borderId="1" applyNumberFormat="0" applyProtection="0">
      <alignment horizontal="right" vertical="center"/>
    </xf>
    <xf numFmtId="4" fontId="5" fillId="4" borderId="1" applyNumberFormat="0" applyProtection="0">
      <alignment horizontal="right" vertical="center"/>
    </xf>
    <xf numFmtId="4" fontId="5" fillId="36" borderId="1" applyNumberFormat="0" applyProtection="0">
      <alignment horizontal="right" vertical="center"/>
    </xf>
    <xf numFmtId="4" fontId="5" fillId="37" borderId="3" applyNumberFormat="0" applyProtection="0">
      <alignment horizontal="left" vertical="center" indent="1"/>
    </xf>
    <xf numFmtId="4" fontId="8" fillId="8" borderId="3" applyNumberFormat="0" applyProtection="0">
      <alignment horizontal="left" vertical="center" indent="1"/>
    </xf>
    <xf numFmtId="4" fontId="8" fillId="8" borderId="3" applyNumberFormat="0" applyProtection="0">
      <alignment horizontal="left" vertical="center" indent="1"/>
    </xf>
    <xf numFmtId="4" fontId="5" fillId="3" borderId="1" applyNumberFormat="0" applyProtection="0">
      <alignment horizontal="right" vertical="center"/>
    </xf>
    <xf numFmtId="4" fontId="5" fillId="5" borderId="3" applyNumberFormat="0" applyProtection="0">
      <alignment horizontal="left" vertical="center" indent="1"/>
    </xf>
    <xf numFmtId="4" fontId="5" fillId="3" borderId="3" applyNumberFormat="0" applyProtection="0">
      <alignment horizontal="left" vertical="center" indent="1"/>
    </xf>
    <xf numFmtId="0" fontId="5" fillId="6" borderId="1" applyNumberFormat="0" applyProtection="0">
      <alignment horizontal="left" vertical="center" indent="1"/>
    </xf>
    <xf numFmtId="0" fontId="5" fillId="8" borderId="2" applyNumberFormat="0" applyProtection="0">
      <alignment horizontal="left" vertical="top" indent="1"/>
    </xf>
    <xf numFmtId="0" fontId="5" fillId="38" borderId="1" applyNumberFormat="0" applyProtection="0">
      <alignment horizontal="left" vertical="center" indent="1"/>
    </xf>
    <xf numFmtId="0" fontId="5" fillId="3" borderId="2" applyNumberFormat="0" applyProtection="0">
      <alignment horizontal="left" vertical="top" indent="1"/>
    </xf>
    <xf numFmtId="0" fontId="5" fillId="39" borderId="1" applyNumberFormat="0" applyProtection="0">
      <alignment horizontal="left" vertical="center" indent="1"/>
    </xf>
    <xf numFmtId="0" fontId="5" fillId="39" borderId="2" applyNumberFormat="0" applyProtection="0">
      <alignment horizontal="left" vertical="top" indent="1"/>
    </xf>
    <xf numFmtId="0" fontId="5" fillId="5" borderId="1" applyNumberFormat="0" applyProtection="0">
      <alignment horizontal="left" vertical="center" indent="1"/>
    </xf>
    <xf numFmtId="0" fontId="5" fillId="5" borderId="2" applyNumberFormat="0" applyProtection="0">
      <alignment horizontal="left" vertical="top" indent="1"/>
    </xf>
    <xf numFmtId="0" fontId="5" fillId="40" borderId="4" applyNumberFormat="0">
      <protection locked="0"/>
    </xf>
    <xf numFmtId="0" fontId="6" fillId="8" borderId="5" applyBorder="0"/>
    <xf numFmtId="4" fontId="7" fillId="41" borderId="2" applyNumberFormat="0" applyProtection="0">
      <alignment vertical="center"/>
    </xf>
    <xf numFmtId="4" fontId="16" fillId="42" borderId="6" applyNumberFormat="0" applyProtection="0">
      <alignment vertical="center"/>
    </xf>
    <xf numFmtId="4" fontId="7" fillId="6" borderId="2" applyNumberFormat="0" applyProtection="0">
      <alignment horizontal="left" vertical="center" indent="1"/>
    </xf>
    <xf numFmtId="0" fontId="7" fillId="41" borderId="2" applyNumberFormat="0" applyProtection="0">
      <alignment horizontal="left" vertical="top" indent="1"/>
    </xf>
    <xf numFmtId="4" fontId="5" fillId="0" borderId="1" applyNumberFormat="0" applyProtection="0">
      <alignment horizontal="right" vertical="center"/>
    </xf>
    <xf numFmtId="4" fontId="16" fillId="43" borderId="1" applyNumberFormat="0" applyProtection="0">
      <alignment horizontal="right" vertical="center"/>
    </xf>
    <xf numFmtId="4" fontId="5" fillId="30" borderId="1" applyNumberFormat="0" applyProtection="0">
      <alignment horizontal="left" vertical="center" indent="1"/>
    </xf>
    <xf numFmtId="0" fontId="7" fillId="3" borderId="2" applyNumberFormat="0" applyProtection="0">
      <alignment horizontal="left" vertical="top" indent="1"/>
    </xf>
    <xf numFmtId="4" fontId="10" fillId="44" borderId="3" applyNumberFormat="0" applyProtection="0">
      <alignment horizontal="left" vertical="center" indent="1"/>
    </xf>
    <xf numFmtId="0" fontId="5" fillId="45" borderId="6"/>
    <xf numFmtId="4" fontId="11" fillId="40" borderId="1" applyNumberFormat="0" applyProtection="0">
      <alignment horizontal="right" vertical="center"/>
    </xf>
    <xf numFmtId="0" fontId="15" fillId="0" borderId="0" applyNumberFormat="0" applyFill="0" applyBorder="0" applyAlignment="0" applyProtection="0"/>
  </cellStyleXfs>
  <cellXfs count="28">
    <xf numFmtId="0" fontId="0" fillId="0" borderId="0" xfId="0"/>
    <xf numFmtId="0" fontId="18" fillId="0" borderId="0" xfId="0" applyFont="1" applyAlignment="1">
      <alignment horizontal="center"/>
    </xf>
    <xf numFmtId="0" fontId="1" fillId="0" borderId="0" xfId="0" applyFont="1"/>
    <xf numFmtId="0" fontId="20" fillId="30" borderId="1" xfId="28" quotePrefix="1" applyNumberFormat="1" applyFont="1">
      <alignment horizontal="left" vertical="center" indent="1"/>
    </xf>
    <xf numFmtId="0" fontId="20" fillId="30" borderId="1" xfId="60" quotePrefix="1" applyNumberFormat="1" applyFont="1" applyAlignment="1">
      <alignment horizontal="left" vertical="center" wrapText="1" indent="1"/>
    </xf>
    <xf numFmtId="0" fontId="3" fillId="0" borderId="0" xfId="0" applyFont="1"/>
    <xf numFmtId="0" fontId="19" fillId="39" borderId="1" xfId="48" quotePrefix="1" applyFont="1">
      <alignment horizontal="left" vertical="center" indent="1"/>
    </xf>
    <xf numFmtId="0" fontId="19" fillId="39" borderId="1" xfId="48" quotePrefix="1" applyFont="1" applyAlignment="1">
      <alignment horizontal="left" vertical="center" indent="4"/>
    </xf>
    <xf numFmtId="0" fontId="20" fillId="46" borderId="1" xfId="46" quotePrefix="1" applyFont="1" applyFill="1">
      <alignment horizontal="left" vertical="center" indent="1"/>
    </xf>
    <xf numFmtId="0" fontId="20" fillId="46" borderId="1" xfId="46" quotePrefix="1" applyFont="1" applyFill="1" applyAlignment="1">
      <alignment horizontal="left" vertical="center" indent="3"/>
    </xf>
    <xf numFmtId="0" fontId="2" fillId="0" borderId="0" xfId="0" applyFont="1" applyAlignment="1">
      <alignment horizontal="right"/>
    </xf>
    <xf numFmtId="3" fontId="20" fillId="28" borderId="1" xfId="24" applyNumberFormat="1" applyFont="1">
      <alignment vertical="center"/>
    </xf>
    <xf numFmtId="0" fontId="20" fillId="38" borderId="1" xfId="46" quotePrefix="1" applyFont="1">
      <alignment horizontal="left" vertical="center" indent="1"/>
    </xf>
    <xf numFmtId="0" fontId="20" fillId="38" borderId="1" xfId="46" quotePrefix="1" applyFont="1" applyAlignment="1">
      <alignment horizontal="left" vertical="center" indent="3"/>
    </xf>
    <xf numFmtId="3" fontId="19" fillId="28" borderId="1" xfId="24" applyNumberFormat="1" applyFont="1">
      <alignment vertical="center"/>
    </xf>
    <xf numFmtId="0" fontId="21" fillId="0" borderId="0" xfId="0" applyFont="1"/>
    <xf numFmtId="3" fontId="5" fillId="0" borderId="1" xfId="58" applyNumberFormat="1">
      <alignment horizontal="right" vertical="center"/>
    </xf>
    <xf numFmtId="3" fontId="5" fillId="28" borderId="1" xfId="24" applyNumberFormat="1">
      <alignment vertical="center"/>
    </xf>
    <xf numFmtId="0" fontId="5" fillId="5" borderId="1" xfId="50" quotePrefix="1">
      <alignment horizontal="left" vertical="center" indent="1"/>
    </xf>
    <xf numFmtId="0" fontId="5" fillId="5" borderId="1" xfId="50" quotePrefix="1" applyAlignment="1">
      <alignment horizontal="left" vertical="center" indent="5"/>
    </xf>
    <xf numFmtId="0" fontId="5" fillId="5" borderId="1" xfId="50" quotePrefix="1" applyAlignment="1">
      <alignment horizontal="left" vertical="center" indent="6"/>
    </xf>
    <xf numFmtId="0" fontId="5" fillId="5" borderId="1" xfId="50" quotePrefix="1" applyAlignment="1">
      <alignment horizontal="left" vertical="center" indent="7"/>
    </xf>
    <xf numFmtId="0" fontId="5" fillId="5" borderId="1" xfId="50" quotePrefix="1" applyAlignment="1">
      <alignment horizontal="left" vertical="center" indent="8"/>
    </xf>
    <xf numFmtId="0" fontId="5" fillId="5" borderId="1" xfId="50" quotePrefix="1" applyAlignment="1">
      <alignment horizontal="left" vertical="center" indent="9"/>
    </xf>
    <xf numFmtId="3" fontId="22" fillId="28" borderId="1" xfId="24" applyNumberFormat="1" applyFont="1">
      <alignment vertical="center"/>
    </xf>
    <xf numFmtId="0" fontId="18" fillId="0" borderId="0" xfId="0" applyFont="1" applyAlignment="1">
      <alignment horizontal="center"/>
    </xf>
    <xf numFmtId="3" fontId="5" fillId="47" borderId="1" xfId="58" applyNumberFormat="1" applyFill="1">
      <alignment horizontal="right" vertical="center"/>
    </xf>
    <xf numFmtId="3" fontId="5" fillId="48" borderId="1" xfId="24" applyNumberFormat="1" applyFill="1">
      <alignment vertical="center"/>
    </xf>
  </cellXfs>
  <cellStyles count="66">
    <cellStyle name="Accent1 - 20%" xfId="2" xr:uid="{00000000-0005-0000-0000-000000000000}"/>
    <cellStyle name="Accent1 - 40%" xfId="3" xr:uid="{00000000-0005-0000-0000-000001000000}"/>
    <cellStyle name="Accent1 - 60%" xfId="4" xr:uid="{00000000-0005-0000-0000-000002000000}"/>
    <cellStyle name="Accent2 - 20%" xfId="5" xr:uid="{00000000-0005-0000-0000-000003000000}"/>
    <cellStyle name="Accent2 - 40%" xfId="6" xr:uid="{00000000-0005-0000-0000-000004000000}"/>
    <cellStyle name="Accent2 - 60%" xfId="7" xr:uid="{00000000-0005-0000-0000-000005000000}"/>
    <cellStyle name="Accent3 - 20%" xfId="8" xr:uid="{00000000-0005-0000-0000-000006000000}"/>
    <cellStyle name="Accent3 - 40%" xfId="9" xr:uid="{00000000-0005-0000-0000-000007000000}"/>
    <cellStyle name="Accent3 - 60%" xfId="10" xr:uid="{00000000-0005-0000-0000-000008000000}"/>
    <cellStyle name="Accent4 - 20%" xfId="11" xr:uid="{00000000-0005-0000-0000-000009000000}"/>
    <cellStyle name="Accent4 - 40%" xfId="12" xr:uid="{00000000-0005-0000-0000-00000A000000}"/>
    <cellStyle name="Accent4 - 60%" xfId="13" xr:uid="{00000000-0005-0000-0000-00000B000000}"/>
    <cellStyle name="Accent5 - 20%" xfId="14" xr:uid="{00000000-0005-0000-0000-00000C000000}"/>
    <cellStyle name="Accent5 - 40%" xfId="15" xr:uid="{00000000-0005-0000-0000-00000D000000}"/>
    <cellStyle name="Accent5 - 60%" xfId="16" xr:uid="{00000000-0005-0000-0000-00000E000000}"/>
    <cellStyle name="Accent6 - 20%" xfId="17" xr:uid="{00000000-0005-0000-0000-00000F000000}"/>
    <cellStyle name="Accent6 - 40%" xfId="18" xr:uid="{00000000-0005-0000-0000-000010000000}"/>
    <cellStyle name="Accent6 - 60%" xfId="19" xr:uid="{00000000-0005-0000-0000-000011000000}"/>
    <cellStyle name="Emphasis 1" xfId="20" xr:uid="{00000000-0005-0000-0000-000012000000}"/>
    <cellStyle name="Emphasis 2" xfId="21" xr:uid="{00000000-0005-0000-0000-000013000000}"/>
    <cellStyle name="Emphasis 3" xfId="22" xr:uid="{00000000-0005-0000-0000-000014000000}"/>
    <cellStyle name="Normal" xfId="0" builtinId="0"/>
    <cellStyle name="Normal 2" xfId="23" xr:uid="{00000000-0005-0000-0000-000016000000}"/>
    <cellStyle name="Normal 3" xfId="1" xr:uid="{00000000-0005-0000-0000-000017000000}"/>
    <cellStyle name="SAPBEXaggData" xfId="24" xr:uid="{00000000-0005-0000-0000-000018000000}"/>
    <cellStyle name="SAPBEXaggDataEmph" xfId="25" xr:uid="{00000000-0005-0000-0000-000019000000}"/>
    <cellStyle name="SAPBEXaggItem" xfId="26" xr:uid="{00000000-0005-0000-0000-00001A000000}"/>
    <cellStyle name="SAPBEXaggItemX" xfId="27" xr:uid="{00000000-0005-0000-0000-00001B000000}"/>
    <cellStyle name="SAPBEXchaText" xfId="28" xr:uid="{00000000-0005-0000-0000-00001C000000}"/>
    <cellStyle name="SAPBEXexcBad7" xfId="29" xr:uid="{00000000-0005-0000-0000-00001D000000}"/>
    <cellStyle name="SAPBEXexcBad8" xfId="30" xr:uid="{00000000-0005-0000-0000-00001E000000}"/>
    <cellStyle name="SAPBEXexcBad9" xfId="31" xr:uid="{00000000-0005-0000-0000-00001F000000}"/>
    <cellStyle name="SAPBEXexcCritical4" xfId="32" xr:uid="{00000000-0005-0000-0000-000020000000}"/>
    <cellStyle name="SAPBEXexcCritical5" xfId="33" xr:uid="{00000000-0005-0000-0000-000021000000}"/>
    <cellStyle name="SAPBEXexcCritical6" xfId="34" xr:uid="{00000000-0005-0000-0000-000022000000}"/>
    <cellStyle name="SAPBEXexcGood1" xfId="35" xr:uid="{00000000-0005-0000-0000-000023000000}"/>
    <cellStyle name="SAPBEXexcGood2" xfId="36" xr:uid="{00000000-0005-0000-0000-000024000000}"/>
    <cellStyle name="SAPBEXexcGood3" xfId="37" xr:uid="{00000000-0005-0000-0000-000025000000}"/>
    <cellStyle name="SAPBEXfilterDrill" xfId="38" xr:uid="{00000000-0005-0000-0000-000026000000}"/>
    <cellStyle name="SAPBEXfilterItem" xfId="39" xr:uid="{00000000-0005-0000-0000-000027000000}"/>
    <cellStyle name="SAPBEXfilterText" xfId="40" xr:uid="{00000000-0005-0000-0000-000028000000}"/>
    <cellStyle name="SAPBEXformats" xfId="41" xr:uid="{00000000-0005-0000-0000-000029000000}"/>
    <cellStyle name="SAPBEXheaderItem" xfId="42" xr:uid="{00000000-0005-0000-0000-00002A000000}"/>
    <cellStyle name="SAPBEXheaderText" xfId="43" xr:uid="{00000000-0005-0000-0000-00002B000000}"/>
    <cellStyle name="SAPBEXHLevel0" xfId="44" xr:uid="{00000000-0005-0000-0000-00002C000000}"/>
    <cellStyle name="SAPBEXHLevel0X" xfId="45" xr:uid="{00000000-0005-0000-0000-00002D000000}"/>
    <cellStyle name="SAPBEXHLevel1" xfId="46" xr:uid="{00000000-0005-0000-0000-00002E000000}"/>
    <cellStyle name="SAPBEXHLevel1X" xfId="47" xr:uid="{00000000-0005-0000-0000-00002F000000}"/>
    <cellStyle name="SAPBEXHLevel2" xfId="48" xr:uid="{00000000-0005-0000-0000-000030000000}"/>
    <cellStyle name="SAPBEXHLevel2X" xfId="49" xr:uid="{00000000-0005-0000-0000-000031000000}"/>
    <cellStyle name="SAPBEXHLevel3" xfId="50" xr:uid="{00000000-0005-0000-0000-000032000000}"/>
    <cellStyle name="SAPBEXHLevel3X" xfId="51" xr:uid="{00000000-0005-0000-0000-000033000000}"/>
    <cellStyle name="SAPBEXinputData" xfId="52" xr:uid="{00000000-0005-0000-0000-000034000000}"/>
    <cellStyle name="SAPBEXItemHeader" xfId="53" xr:uid="{00000000-0005-0000-0000-000035000000}"/>
    <cellStyle name="SAPBEXresData" xfId="54" xr:uid="{00000000-0005-0000-0000-000036000000}"/>
    <cellStyle name="SAPBEXresDataEmph" xfId="55" xr:uid="{00000000-0005-0000-0000-000037000000}"/>
    <cellStyle name="SAPBEXresItem" xfId="56" xr:uid="{00000000-0005-0000-0000-000038000000}"/>
    <cellStyle name="SAPBEXresItemX" xfId="57" xr:uid="{00000000-0005-0000-0000-000039000000}"/>
    <cellStyle name="SAPBEXstdData" xfId="58" xr:uid="{00000000-0005-0000-0000-00003A000000}"/>
    <cellStyle name="SAPBEXstdDataEmph" xfId="59" xr:uid="{00000000-0005-0000-0000-00003B000000}"/>
    <cellStyle name="SAPBEXstdItem" xfId="60" xr:uid="{00000000-0005-0000-0000-00003C000000}"/>
    <cellStyle name="SAPBEXstdItemX" xfId="61" xr:uid="{00000000-0005-0000-0000-00003D000000}"/>
    <cellStyle name="SAPBEXtitle" xfId="62" xr:uid="{00000000-0005-0000-0000-00003E000000}"/>
    <cellStyle name="SAPBEXunassignedItem" xfId="63" xr:uid="{00000000-0005-0000-0000-00003F000000}"/>
    <cellStyle name="SAPBEXundefined" xfId="64" xr:uid="{00000000-0005-0000-0000-000040000000}"/>
    <cellStyle name="Sheet Title" xfId="65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48"/>
  <sheetViews>
    <sheetView tabSelected="1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K138" sqref="K138"/>
    </sheetView>
  </sheetViews>
  <sheetFormatPr defaultRowHeight="15" x14ac:dyDescent="0.25"/>
  <cols>
    <col min="1" max="1" width="14.85546875" customWidth="1"/>
    <col min="2" max="2" width="48.85546875" customWidth="1"/>
    <col min="3" max="7" width="12.7109375" customWidth="1"/>
  </cols>
  <sheetData>
    <row r="1" spans="1:7" s="5" customFormat="1" ht="15.75" x14ac:dyDescent="0.25">
      <c r="A1" s="15"/>
      <c r="B1" s="15" t="s">
        <v>74</v>
      </c>
    </row>
    <row r="2" spans="1:7" s="5" customFormat="1" ht="12" customHeight="1" x14ac:dyDescent="0.25">
      <c r="A2" s="15"/>
      <c r="B2" s="15"/>
    </row>
    <row r="3" spans="1:7" ht="23.25" x14ac:dyDescent="0.35">
      <c r="A3" s="25" t="s">
        <v>49</v>
      </c>
      <c r="B3" s="25"/>
      <c r="C3" s="25"/>
      <c r="D3" s="25"/>
      <c r="E3" s="25"/>
      <c r="F3" s="25"/>
      <c r="G3" s="25"/>
    </row>
    <row r="4" spans="1:7" ht="13.5" customHeight="1" x14ac:dyDescent="0.35">
      <c r="A4" s="1"/>
      <c r="B4" s="1"/>
      <c r="C4" s="1"/>
      <c r="D4" s="1"/>
      <c r="E4" s="1"/>
      <c r="F4" s="1"/>
      <c r="G4" s="1"/>
    </row>
    <row r="5" spans="1:7" x14ac:dyDescent="0.25">
      <c r="C5" s="10" t="s">
        <v>54</v>
      </c>
      <c r="D5" s="10" t="s">
        <v>53</v>
      </c>
      <c r="E5" s="10" t="s">
        <v>53</v>
      </c>
      <c r="F5" s="10" t="s">
        <v>53</v>
      </c>
      <c r="G5" s="10" t="s">
        <v>53</v>
      </c>
    </row>
    <row r="6" spans="1:7" s="5" customFormat="1" ht="45" x14ac:dyDescent="0.25">
      <c r="A6" s="3" t="s">
        <v>0</v>
      </c>
      <c r="B6" s="3" t="s">
        <v>0</v>
      </c>
      <c r="C6" s="4" t="s">
        <v>55</v>
      </c>
      <c r="D6" s="4" t="s">
        <v>55</v>
      </c>
      <c r="E6" s="4" t="s">
        <v>50</v>
      </c>
      <c r="F6" s="4" t="s">
        <v>51</v>
      </c>
      <c r="G6" s="4" t="s">
        <v>52</v>
      </c>
    </row>
    <row r="7" spans="1:7" s="5" customFormat="1" x14ac:dyDescent="0.25">
      <c r="A7" s="13" t="s">
        <v>1</v>
      </c>
      <c r="B7" s="12" t="s">
        <v>2</v>
      </c>
      <c r="C7" s="11"/>
      <c r="D7" s="11"/>
      <c r="E7" s="11"/>
      <c r="F7" s="11"/>
      <c r="G7" s="11"/>
    </row>
    <row r="8" spans="1:7" s="5" customFormat="1" x14ac:dyDescent="0.25">
      <c r="A8" s="9" t="s">
        <v>28</v>
      </c>
      <c r="B8" s="8" t="s">
        <v>29</v>
      </c>
      <c r="C8" s="11"/>
      <c r="D8" s="11"/>
      <c r="E8" s="11"/>
      <c r="F8" s="11"/>
      <c r="G8" s="11"/>
    </row>
    <row r="9" spans="1:7" s="2" customFormat="1" x14ac:dyDescent="0.25">
      <c r="A9" s="7" t="s">
        <v>3</v>
      </c>
      <c r="B9" s="6" t="s">
        <v>26</v>
      </c>
      <c r="C9" s="14">
        <f>+C10+C16+C25+C51+C82+C99+C112</f>
        <v>0</v>
      </c>
      <c r="D9" s="14">
        <f t="shared" ref="D9" si="0">+C9/7.5345</f>
        <v>0</v>
      </c>
      <c r="E9" s="14">
        <f>E10+E16+E25+E51+E82+E99+E106+E112+E122+E127+E136+E141</f>
        <v>47415241</v>
      </c>
      <c r="F9" s="14">
        <f t="shared" ref="F9" si="1">F10+F16+F25+F51+F82+F99+F106+F112+F122+F127+F136</f>
        <v>34753215</v>
      </c>
      <c r="G9" s="14">
        <f>G10+G136+G122+G127+G16+G27+G53+G61+G70+G79+G112</f>
        <v>28374551</v>
      </c>
    </row>
    <row r="10" spans="1:7" x14ac:dyDescent="0.25">
      <c r="A10" s="19" t="s">
        <v>30</v>
      </c>
      <c r="B10" s="18" t="s">
        <v>31</v>
      </c>
      <c r="C10" s="17"/>
      <c r="D10" s="17"/>
      <c r="E10" s="24">
        <v>21087013</v>
      </c>
      <c r="F10" s="24">
        <v>21187170</v>
      </c>
      <c r="G10" s="24">
        <v>21287840</v>
      </c>
    </row>
    <row r="11" spans="1:7" x14ac:dyDescent="0.25">
      <c r="A11" s="20" t="s">
        <v>20</v>
      </c>
      <c r="B11" s="18" t="s">
        <v>21</v>
      </c>
      <c r="C11" s="17"/>
      <c r="D11" s="17"/>
      <c r="E11" s="17">
        <v>21087013</v>
      </c>
      <c r="F11" s="17">
        <v>21187170</v>
      </c>
      <c r="G11" s="17">
        <v>21287840</v>
      </c>
    </row>
    <row r="12" spans="1:7" x14ac:dyDescent="0.25">
      <c r="A12" s="21" t="s">
        <v>56</v>
      </c>
      <c r="B12" s="18" t="s">
        <v>57</v>
      </c>
      <c r="C12" s="17"/>
      <c r="D12" s="17"/>
      <c r="E12" s="17">
        <v>21087013</v>
      </c>
      <c r="F12" s="17">
        <v>21187170</v>
      </c>
      <c r="G12" s="17">
        <v>21287840</v>
      </c>
    </row>
    <row r="13" spans="1:7" x14ac:dyDescent="0.25">
      <c r="A13" s="22" t="s">
        <v>4</v>
      </c>
      <c r="B13" s="18" t="s">
        <v>5</v>
      </c>
      <c r="C13" s="17"/>
      <c r="D13" s="17"/>
      <c r="E13" s="17">
        <f>SUM(E14:E15)</f>
        <v>21087013</v>
      </c>
      <c r="F13" s="17">
        <f t="shared" ref="F13:G13" si="2">SUM(F14:F15)</f>
        <v>21187170</v>
      </c>
      <c r="G13" s="17">
        <f t="shared" si="2"/>
        <v>21287840</v>
      </c>
    </row>
    <row r="14" spans="1:7" x14ac:dyDescent="0.25">
      <c r="A14" s="23" t="s">
        <v>8</v>
      </c>
      <c r="B14" s="18" t="s">
        <v>9</v>
      </c>
      <c r="C14" s="16"/>
      <c r="D14" s="16"/>
      <c r="E14" s="16">
        <v>20590013</v>
      </c>
      <c r="F14" s="16">
        <v>20690170</v>
      </c>
      <c r="G14" s="16">
        <v>20790840</v>
      </c>
    </row>
    <row r="15" spans="1:7" x14ac:dyDescent="0.25">
      <c r="A15" s="23" t="s">
        <v>6</v>
      </c>
      <c r="B15" s="18" t="s">
        <v>7</v>
      </c>
      <c r="C15" s="16"/>
      <c r="D15" s="16"/>
      <c r="E15" s="16">
        <v>497000</v>
      </c>
      <c r="F15" s="16">
        <v>497000</v>
      </c>
      <c r="G15" s="16">
        <v>497000</v>
      </c>
    </row>
    <row r="16" spans="1:7" x14ac:dyDescent="0.25">
      <c r="A16" s="19" t="s">
        <v>34</v>
      </c>
      <c r="B16" s="18" t="s">
        <v>35</v>
      </c>
      <c r="C16" s="17"/>
      <c r="D16" s="17"/>
      <c r="E16" s="24">
        <v>1669099</v>
      </c>
      <c r="F16" s="24">
        <v>1669099</v>
      </c>
      <c r="G16" s="24">
        <v>1669099</v>
      </c>
    </row>
    <row r="17" spans="1:7" x14ac:dyDescent="0.25">
      <c r="A17" s="20" t="s">
        <v>20</v>
      </c>
      <c r="B17" s="18" t="s">
        <v>21</v>
      </c>
      <c r="C17" s="17"/>
      <c r="D17" s="17"/>
      <c r="E17" s="17">
        <v>1669099</v>
      </c>
      <c r="F17" s="17">
        <v>1669099</v>
      </c>
      <c r="G17" s="17">
        <v>1669099</v>
      </c>
    </row>
    <row r="18" spans="1:7" x14ac:dyDescent="0.25">
      <c r="A18" s="21" t="s">
        <v>56</v>
      </c>
      <c r="B18" s="18" t="s">
        <v>57</v>
      </c>
      <c r="C18" s="17"/>
      <c r="D18" s="17"/>
      <c r="E18" s="17">
        <f>E19+E22</f>
        <v>1669099</v>
      </c>
      <c r="F18" s="17">
        <f t="shared" ref="F18:G18" si="3">F19+F22</f>
        <v>1669099</v>
      </c>
      <c r="G18" s="17">
        <f t="shared" si="3"/>
        <v>1669099</v>
      </c>
    </row>
    <row r="19" spans="1:7" x14ac:dyDescent="0.25">
      <c r="A19" s="22" t="s">
        <v>4</v>
      </c>
      <c r="B19" s="18" t="s">
        <v>5</v>
      </c>
      <c r="C19" s="17"/>
      <c r="D19" s="17"/>
      <c r="E19" s="17">
        <f>SUM(E20:E21)</f>
        <v>1429825</v>
      </c>
      <c r="F19" s="17">
        <f t="shared" ref="F19:G19" si="4">SUM(F20:F21)</f>
        <v>1429825</v>
      </c>
      <c r="G19" s="17">
        <f t="shared" si="4"/>
        <v>1429825</v>
      </c>
    </row>
    <row r="20" spans="1:7" x14ac:dyDescent="0.25">
      <c r="A20" s="23" t="s">
        <v>6</v>
      </c>
      <c r="B20" s="18" t="s">
        <v>7</v>
      </c>
      <c r="C20" s="16"/>
      <c r="D20" s="16"/>
      <c r="E20" s="16">
        <v>1424623</v>
      </c>
      <c r="F20" s="16">
        <v>1424623</v>
      </c>
      <c r="G20" s="16">
        <v>1424623</v>
      </c>
    </row>
    <row r="21" spans="1:7" x14ac:dyDescent="0.25">
      <c r="A21" s="23">
        <v>34</v>
      </c>
      <c r="B21" s="18" t="s">
        <v>11</v>
      </c>
      <c r="C21" s="16"/>
      <c r="D21" s="16"/>
      <c r="E21" s="16">
        <v>5202</v>
      </c>
      <c r="F21" s="16">
        <v>5202</v>
      </c>
      <c r="G21" s="16">
        <v>5202</v>
      </c>
    </row>
    <row r="22" spans="1:7" x14ac:dyDescent="0.25">
      <c r="A22" s="22">
        <v>4</v>
      </c>
      <c r="B22" s="18" t="s">
        <v>15</v>
      </c>
      <c r="C22" s="17"/>
      <c r="D22" s="17"/>
      <c r="E22" s="17">
        <f>SUM(E23:E24)</f>
        <v>239274</v>
      </c>
      <c r="F22" s="17">
        <f t="shared" ref="F22:G22" si="5">SUM(F23:F24)</f>
        <v>239274</v>
      </c>
      <c r="G22" s="17">
        <f t="shared" si="5"/>
        <v>239274</v>
      </c>
    </row>
    <row r="23" spans="1:7" x14ac:dyDescent="0.25">
      <c r="A23" s="23">
        <v>41</v>
      </c>
      <c r="B23" s="18" t="s">
        <v>23</v>
      </c>
      <c r="C23" s="16"/>
      <c r="D23" s="16"/>
      <c r="E23" s="16">
        <v>1238</v>
      </c>
      <c r="F23" s="16">
        <v>1238</v>
      </c>
      <c r="G23" s="16">
        <v>1238</v>
      </c>
    </row>
    <row r="24" spans="1:7" x14ac:dyDescent="0.25">
      <c r="A24" s="23">
        <v>42</v>
      </c>
      <c r="B24" s="18" t="s">
        <v>17</v>
      </c>
      <c r="C24" s="16"/>
      <c r="D24" s="16"/>
      <c r="E24" s="16">
        <v>238036</v>
      </c>
      <c r="F24" s="16">
        <v>238036</v>
      </c>
      <c r="G24" s="16">
        <v>238036</v>
      </c>
    </row>
    <row r="25" spans="1:7" x14ac:dyDescent="0.25">
      <c r="A25" s="19" t="s">
        <v>37</v>
      </c>
      <c r="B25" s="18" t="s">
        <v>38</v>
      </c>
      <c r="C25" s="17"/>
      <c r="D25" s="17"/>
      <c r="E25" s="17">
        <v>2645811</v>
      </c>
      <c r="F25" s="17">
        <v>686284</v>
      </c>
      <c r="G25" s="17">
        <v>368600</v>
      </c>
    </row>
    <row r="26" spans="1:7" x14ac:dyDescent="0.25">
      <c r="A26" s="20" t="s">
        <v>20</v>
      </c>
      <c r="B26" s="18" t="s">
        <v>21</v>
      </c>
      <c r="C26" s="17"/>
      <c r="D26" s="17"/>
      <c r="E26" s="17">
        <f>E27+E36+E46</f>
        <v>2645811</v>
      </c>
      <c r="F26" s="17">
        <f t="shared" ref="F26:G26" si="6">F27+F36+F46</f>
        <v>686284</v>
      </c>
      <c r="G26" s="17">
        <f t="shared" si="6"/>
        <v>373100</v>
      </c>
    </row>
    <row r="27" spans="1:7" x14ac:dyDescent="0.25">
      <c r="A27" s="21" t="s">
        <v>41</v>
      </c>
      <c r="B27" s="18" t="s">
        <v>58</v>
      </c>
      <c r="C27" s="17"/>
      <c r="D27" s="17"/>
      <c r="E27" s="24">
        <f>E28+E32</f>
        <v>511995</v>
      </c>
      <c r="F27" s="24">
        <f t="shared" ref="F27:G27" si="7">F28+F32</f>
        <v>381300</v>
      </c>
      <c r="G27" s="24">
        <f t="shared" si="7"/>
        <v>373100</v>
      </c>
    </row>
    <row r="28" spans="1:7" x14ac:dyDescent="0.25">
      <c r="A28" s="22" t="s">
        <v>4</v>
      </c>
      <c r="B28" s="18" t="s">
        <v>5</v>
      </c>
      <c r="C28" s="17"/>
      <c r="D28" s="17"/>
      <c r="E28" s="17">
        <f>SUM(E29:E31)</f>
        <v>482545</v>
      </c>
      <c r="F28" s="17">
        <f t="shared" ref="F28:G28" si="8">SUM(F29:F31)</f>
        <v>362300</v>
      </c>
      <c r="G28" s="17">
        <f t="shared" si="8"/>
        <v>354100</v>
      </c>
    </row>
    <row r="29" spans="1:7" x14ac:dyDescent="0.25">
      <c r="A29" s="23" t="s">
        <v>8</v>
      </c>
      <c r="B29" s="18" t="s">
        <v>9</v>
      </c>
      <c r="C29" s="16"/>
      <c r="D29" s="16"/>
      <c r="E29" s="16">
        <v>300689</v>
      </c>
      <c r="F29" s="16">
        <v>227400</v>
      </c>
      <c r="G29" s="16">
        <v>219200</v>
      </c>
    </row>
    <row r="30" spans="1:7" x14ac:dyDescent="0.25">
      <c r="A30" s="23" t="s">
        <v>6</v>
      </c>
      <c r="B30" s="18" t="s">
        <v>7</v>
      </c>
      <c r="C30" s="16"/>
      <c r="D30" s="16"/>
      <c r="E30" s="16">
        <v>179356</v>
      </c>
      <c r="F30" s="16">
        <v>133400</v>
      </c>
      <c r="G30" s="16">
        <v>133400</v>
      </c>
    </row>
    <row r="31" spans="1:7" x14ac:dyDescent="0.25">
      <c r="A31" s="23">
        <v>34</v>
      </c>
      <c r="B31" s="18" t="s">
        <v>11</v>
      </c>
      <c r="C31" s="16"/>
      <c r="D31" s="16"/>
      <c r="E31" s="16">
        <v>2500</v>
      </c>
      <c r="F31" s="16">
        <v>1500</v>
      </c>
      <c r="G31" s="16">
        <v>1500</v>
      </c>
    </row>
    <row r="32" spans="1:7" x14ac:dyDescent="0.25">
      <c r="A32" s="22">
        <v>4</v>
      </c>
      <c r="B32" s="18" t="s">
        <v>15</v>
      </c>
      <c r="C32" s="17"/>
      <c r="D32" s="17"/>
      <c r="E32" s="17">
        <f>SUM(E33:E35)</f>
        <v>29450</v>
      </c>
      <c r="F32" s="17">
        <f t="shared" ref="F32:G32" si="9">SUM(F33:F35)</f>
        <v>19000</v>
      </c>
      <c r="G32" s="17">
        <f t="shared" si="9"/>
        <v>19000</v>
      </c>
    </row>
    <row r="33" spans="1:7" x14ac:dyDescent="0.25">
      <c r="A33" s="23">
        <v>41</v>
      </c>
      <c r="B33" s="18" t="s">
        <v>23</v>
      </c>
      <c r="C33" s="16"/>
      <c r="D33" s="16"/>
      <c r="E33" s="16">
        <v>5500</v>
      </c>
      <c r="F33" s="16">
        <v>5000</v>
      </c>
      <c r="G33" s="16">
        <v>5000</v>
      </c>
    </row>
    <row r="34" spans="1:7" x14ac:dyDescent="0.25">
      <c r="A34" s="23">
        <v>42</v>
      </c>
      <c r="B34" s="18" t="s">
        <v>17</v>
      </c>
      <c r="C34" s="16"/>
      <c r="D34" s="16"/>
      <c r="E34" s="16">
        <v>21250</v>
      </c>
      <c r="F34" s="16">
        <v>14000</v>
      </c>
      <c r="G34" s="16">
        <v>14000</v>
      </c>
    </row>
    <row r="35" spans="1:7" x14ac:dyDescent="0.25">
      <c r="A35" s="23">
        <v>45</v>
      </c>
      <c r="B35" s="18" t="s">
        <v>18</v>
      </c>
      <c r="C35" s="16"/>
      <c r="D35" s="16"/>
      <c r="E35" s="16">
        <v>2700</v>
      </c>
      <c r="F35" s="16">
        <v>0</v>
      </c>
      <c r="G35" s="16">
        <v>0</v>
      </c>
    </row>
    <row r="36" spans="1:7" x14ac:dyDescent="0.25">
      <c r="A36" s="21" t="s">
        <v>62</v>
      </c>
      <c r="B36" s="18" t="s">
        <v>63</v>
      </c>
      <c r="C36" s="17"/>
      <c r="D36" s="17"/>
      <c r="E36" s="24">
        <f>E37+E42</f>
        <v>1689956</v>
      </c>
      <c r="F36" s="24">
        <f t="shared" ref="F36:G36" si="10">F37+F42</f>
        <v>304984</v>
      </c>
      <c r="G36" s="24">
        <f t="shared" si="10"/>
        <v>0</v>
      </c>
    </row>
    <row r="37" spans="1:7" x14ac:dyDescent="0.25">
      <c r="A37" s="22" t="s">
        <v>4</v>
      </c>
      <c r="B37" s="18" t="s">
        <v>5</v>
      </c>
      <c r="C37" s="17"/>
      <c r="D37" s="17"/>
      <c r="E37" s="17">
        <f>SUM(E38:E41)</f>
        <v>968470</v>
      </c>
      <c r="F37" s="17">
        <f t="shared" ref="F37:G37" si="11">SUM(F38:F41)</f>
        <v>297463</v>
      </c>
      <c r="G37" s="17">
        <f t="shared" si="11"/>
        <v>0</v>
      </c>
    </row>
    <row r="38" spans="1:7" x14ac:dyDescent="0.25">
      <c r="A38" s="23" t="s">
        <v>8</v>
      </c>
      <c r="B38" s="18" t="s">
        <v>9</v>
      </c>
      <c r="C38" s="16"/>
      <c r="D38" s="16"/>
      <c r="E38" s="16">
        <v>411802</v>
      </c>
      <c r="F38" s="16">
        <v>101098</v>
      </c>
      <c r="G38" s="16">
        <v>0</v>
      </c>
    </row>
    <row r="39" spans="1:7" x14ac:dyDescent="0.25">
      <c r="A39" s="23" t="s">
        <v>6</v>
      </c>
      <c r="B39" s="18" t="s">
        <v>7</v>
      </c>
      <c r="C39" s="16"/>
      <c r="D39" s="16"/>
      <c r="E39" s="16">
        <v>454349</v>
      </c>
      <c r="F39" s="16">
        <v>170789</v>
      </c>
      <c r="G39" s="16">
        <v>0</v>
      </c>
    </row>
    <row r="40" spans="1:7" x14ac:dyDescent="0.25">
      <c r="A40" s="23">
        <v>34</v>
      </c>
      <c r="B40" s="18" t="s">
        <v>11</v>
      </c>
      <c r="C40" s="16"/>
      <c r="D40" s="16"/>
      <c r="E40" s="16">
        <v>15</v>
      </c>
      <c r="F40" s="16">
        <v>0</v>
      </c>
      <c r="G40" s="16">
        <v>0</v>
      </c>
    </row>
    <row r="41" spans="1:7" x14ac:dyDescent="0.25">
      <c r="A41" s="23">
        <v>36</v>
      </c>
      <c r="B41" s="18" t="s">
        <v>19</v>
      </c>
      <c r="C41" s="16"/>
      <c r="D41" s="16"/>
      <c r="E41" s="16">
        <v>102304</v>
      </c>
      <c r="F41" s="16">
        <v>25576</v>
      </c>
      <c r="G41" s="16">
        <v>0</v>
      </c>
    </row>
    <row r="42" spans="1:7" x14ac:dyDescent="0.25">
      <c r="A42" s="22" t="s">
        <v>14</v>
      </c>
      <c r="B42" s="18" t="s">
        <v>15</v>
      </c>
      <c r="C42" s="17"/>
      <c r="D42" s="17"/>
      <c r="E42" s="17">
        <f>SUM(E43:E45)</f>
        <v>721486</v>
      </c>
      <c r="F42" s="17">
        <f t="shared" ref="F42:G42" si="12">SUM(F43:F45)</f>
        <v>7521</v>
      </c>
      <c r="G42" s="17">
        <f t="shared" si="12"/>
        <v>0</v>
      </c>
    </row>
    <row r="43" spans="1:7" x14ac:dyDescent="0.25">
      <c r="A43" s="23">
        <v>41</v>
      </c>
      <c r="B43" s="18" t="s">
        <v>23</v>
      </c>
      <c r="C43" s="16"/>
      <c r="D43" s="16"/>
      <c r="E43" s="16">
        <v>11348</v>
      </c>
      <c r="F43" s="16">
        <v>4424</v>
      </c>
      <c r="G43" s="16">
        <v>0</v>
      </c>
    </row>
    <row r="44" spans="1:7" x14ac:dyDescent="0.25">
      <c r="A44" s="23" t="s">
        <v>16</v>
      </c>
      <c r="B44" s="18" t="s">
        <v>17</v>
      </c>
      <c r="C44" s="16"/>
      <c r="D44" s="16"/>
      <c r="E44" s="16">
        <v>694654</v>
      </c>
      <c r="F44" s="16">
        <v>885</v>
      </c>
      <c r="G44" s="16">
        <v>0</v>
      </c>
    </row>
    <row r="45" spans="1:7" x14ac:dyDescent="0.25">
      <c r="A45" s="23">
        <v>45</v>
      </c>
      <c r="B45" s="18" t="s">
        <v>18</v>
      </c>
      <c r="C45" s="16"/>
      <c r="D45" s="16"/>
      <c r="E45" s="16">
        <v>15484</v>
      </c>
      <c r="F45" s="16">
        <v>2212</v>
      </c>
      <c r="G45" s="16">
        <v>0</v>
      </c>
    </row>
    <row r="46" spans="1:7" x14ac:dyDescent="0.25">
      <c r="A46" s="21" t="s">
        <v>71</v>
      </c>
      <c r="B46" s="18" t="s">
        <v>72</v>
      </c>
      <c r="C46" s="17"/>
      <c r="D46" s="17"/>
      <c r="E46" s="24">
        <v>443860</v>
      </c>
      <c r="F46" s="24">
        <v>0</v>
      </c>
      <c r="G46" s="24">
        <v>0</v>
      </c>
    </row>
    <row r="47" spans="1:7" x14ac:dyDescent="0.25">
      <c r="A47" s="22" t="s">
        <v>4</v>
      </c>
      <c r="B47" s="18" t="s">
        <v>5</v>
      </c>
      <c r="C47" s="17"/>
      <c r="D47" s="17"/>
      <c r="E47" s="17">
        <f>SUM(E48:E49)</f>
        <v>443860</v>
      </c>
      <c r="F47" s="17">
        <f t="shared" ref="F47:G47" si="13">SUM(F48:F49)</f>
        <v>0</v>
      </c>
      <c r="G47" s="17">
        <f t="shared" si="13"/>
        <v>0</v>
      </c>
    </row>
    <row r="48" spans="1:7" x14ac:dyDescent="0.25">
      <c r="A48" s="23" t="s">
        <v>8</v>
      </c>
      <c r="B48" s="18" t="s">
        <v>9</v>
      </c>
      <c r="C48" s="16"/>
      <c r="D48" s="16"/>
      <c r="E48" s="16">
        <v>74750</v>
      </c>
      <c r="F48" s="16">
        <v>0</v>
      </c>
      <c r="G48" s="16">
        <v>0</v>
      </c>
    </row>
    <row r="49" spans="1:7" x14ac:dyDescent="0.25">
      <c r="A49" s="23" t="s">
        <v>6</v>
      </c>
      <c r="B49" s="18" t="s">
        <v>7</v>
      </c>
      <c r="C49" s="16"/>
      <c r="D49" s="16"/>
      <c r="E49" s="16">
        <v>369110</v>
      </c>
      <c r="F49" s="16">
        <v>0</v>
      </c>
      <c r="G49" s="16">
        <v>0</v>
      </c>
    </row>
    <row r="50" spans="1:7" x14ac:dyDescent="0.25">
      <c r="A50" s="23"/>
      <c r="B50" s="18"/>
      <c r="C50" s="16"/>
      <c r="D50" s="16"/>
      <c r="E50" s="16"/>
      <c r="F50" s="16"/>
      <c r="G50" s="16"/>
    </row>
    <row r="51" spans="1:7" x14ac:dyDescent="0.25">
      <c r="A51" s="19" t="s">
        <v>39</v>
      </c>
      <c r="B51" s="18" t="s">
        <v>40</v>
      </c>
      <c r="C51" s="17"/>
      <c r="D51" s="17"/>
      <c r="E51" s="17">
        <v>5489772</v>
      </c>
      <c r="F51" s="17">
        <v>4030682</v>
      </c>
      <c r="G51" s="17">
        <v>3690028</v>
      </c>
    </row>
    <row r="52" spans="1:7" x14ac:dyDescent="0.25">
      <c r="A52" s="20" t="s">
        <v>20</v>
      </c>
      <c r="B52" s="18" t="s">
        <v>21</v>
      </c>
      <c r="C52" s="17"/>
      <c r="D52" s="17"/>
      <c r="E52" s="17">
        <f>E53+E61+E70+E79</f>
        <v>5489772</v>
      </c>
      <c r="F52" s="17">
        <f t="shared" ref="F52:G52" si="14">F53+F61+F70+F79</f>
        <v>4030682</v>
      </c>
      <c r="G52" s="17">
        <f t="shared" si="14"/>
        <v>3690028</v>
      </c>
    </row>
    <row r="53" spans="1:7" x14ac:dyDescent="0.25">
      <c r="A53" s="21" t="s">
        <v>8</v>
      </c>
      <c r="B53" s="18" t="s">
        <v>70</v>
      </c>
      <c r="C53" s="17"/>
      <c r="D53" s="17"/>
      <c r="E53" s="24">
        <f>E54+E59</f>
        <v>1736295</v>
      </c>
      <c r="F53" s="24">
        <f t="shared" ref="F53:G53" si="15">F54+F59</f>
        <v>1544770</v>
      </c>
      <c r="G53" s="24">
        <f t="shared" si="15"/>
        <v>1544770</v>
      </c>
    </row>
    <row r="54" spans="1:7" x14ac:dyDescent="0.25">
      <c r="A54" s="22" t="s">
        <v>4</v>
      </c>
      <c r="B54" s="18" t="s">
        <v>5</v>
      </c>
      <c r="C54" s="17"/>
      <c r="D54" s="17"/>
      <c r="E54" s="17">
        <f>SUM(E55:E58)</f>
        <v>1565295</v>
      </c>
      <c r="F54" s="17">
        <f t="shared" ref="F54:G54" si="16">SUM(F55:F58)</f>
        <v>1373770</v>
      </c>
      <c r="G54" s="17">
        <f t="shared" si="16"/>
        <v>1373770</v>
      </c>
    </row>
    <row r="55" spans="1:7" x14ac:dyDescent="0.25">
      <c r="A55" s="23" t="s">
        <v>8</v>
      </c>
      <c r="B55" s="18" t="s">
        <v>9</v>
      </c>
      <c r="C55" s="16"/>
      <c r="D55" s="16"/>
      <c r="E55" s="16">
        <v>618445</v>
      </c>
      <c r="F55" s="16">
        <v>501000</v>
      </c>
      <c r="G55" s="16">
        <v>501000</v>
      </c>
    </row>
    <row r="56" spans="1:7" x14ac:dyDescent="0.25">
      <c r="A56" s="23" t="s">
        <v>6</v>
      </c>
      <c r="B56" s="18" t="s">
        <v>7</v>
      </c>
      <c r="C56" s="16"/>
      <c r="D56" s="16"/>
      <c r="E56" s="16">
        <v>934500</v>
      </c>
      <c r="F56" s="16">
        <v>860420</v>
      </c>
      <c r="G56" s="16">
        <v>860420</v>
      </c>
    </row>
    <row r="57" spans="1:7" x14ac:dyDescent="0.25">
      <c r="A57" s="23" t="s">
        <v>10</v>
      </c>
      <c r="B57" s="18" t="s">
        <v>11</v>
      </c>
      <c r="C57" s="16"/>
      <c r="D57" s="16"/>
      <c r="E57" s="16">
        <v>5850</v>
      </c>
      <c r="F57" s="16">
        <v>5850</v>
      </c>
      <c r="G57" s="16">
        <v>5850</v>
      </c>
    </row>
    <row r="58" spans="1:7" x14ac:dyDescent="0.25">
      <c r="A58" s="23" t="s">
        <v>12</v>
      </c>
      <c r="B58" s="18" t="s">
        <v>13</v>
      </c>
      <c r="C58" s="16"/>
      <c r="D58" s="16"/>
      <c r="E58" s="16">
        <v>6500</v>
      </c>
      <c r="F58" s="16">
        <v>6500</v>
      </c>
      <c r="G58" s="16">
        <v>6500</v>
      </c>
    </row>
    <row r="59" spans="1:7" x14ac:dyDescent="0.25">
      <c r="A59" s="22" t="s">
        <v>14</v>
      </c>
      <c r="B59" s="18" t="s">
        <v>15</v>
      </c>
      <c r="C59" s="17"/>
      <c r="D59" s="17"/>
      <c r="E59" s="17">
        <f>SUM(E60)</f>
        <v>171000</v>
      </c>
      <c r="F59" s="17">
        <f t="shared" ref="F59:G59" si="17">SUM(F60)</f>
        <v>171000</v>
      </c>
      <c r="G59" s="17">
        <f t="shared" si="17"/>
        <v>171000</v>
      </c>
    </row>
    <row r="60" spans="1:7" x14ac:dyDescent="0.25">
      <c r="A60" s="23" t="s">
        <v>16</v>
      </c>
      <c r="B60" s="18" t="s">
        <v>17</v>
      </c>
      <c r="C60" s="16"/>
      <c r="D60" s="16"/>
      <c r="E60" s="16">
        <v>171000</v>
      </c>
      <c r="F60" s="16">
        <v>171000</v>
      </c>
      <c r="G60" s="16">
        <v>171000</v>
      </c>
    </row>
    <row r="61" spans="1:7" x14ac:dyDescent="0.25">
      <c r="A61" s="21" t="s">
        <v>36</v>
      </c>
      <c r="B61" s="18" t="s">
        <v>59</v>
      </c>
      <c r="C61" s="17"/>
      <c r="D61" s="17"/>
      <c r="E61" s="24">
        <f>E62+E66</f>
        <v>1301500</v>
      </c>
      <c r="F61" s="24">
        <f t="shared" ref="F61:G61" si="18">F62+F66</f>
        <v>1301500</v>
      </c>
      <c r="G61" s="24">
        <f t="shared" si="18"/>
        <v>1251067</v>
      </c>
    </row>
    <row r="62" spans="1:7" x14ac:dyDescent="0.25">
      <c r="A62" s="22" t="s">
        <v>4</v>
      </c>
      <c r="B62" s="18" t="s">
        <v>5</v>
      </c>
      <c r="C62" s="17"/>
      <c r="D62" s="17"/>
      <c r="E62" s="17">
        <f>SUM(E63:E65)</f>
        <v>1205750</v>
      </c>
      <c r="F62" s="17">
        <f t="shared" ref="F62:G62" si="19">SUM(F63:F65)</f>
        <v>1205750</v>
      </c>
      <c r="G62" s="17">
        <f t="shared" si="19"/>
        <v>1155317</v>
      </c>
    </row>
    <row r="63" spans="1:7" x14ac:dyDescent="0.25">
      <c r="A63" s="23" t="s">
        <v>8</v>
      </c>
      <c r="B63" s="18" t="s">
        <v>9</v>
      </c>
      <c r="C63" s="16"/>
      <c r="D63" s="16"/>
      <c r="E63" s="16">
        <v>412300</v>
      </c>
      <c r="F63" s="16">
        <v>412300</v>
      </c>
      <c r="G63" s="16">
        <v>353800</v>
      </c>
    </row>
    <row r="64" spans="1:7" x14ac:dyDescent="0.25">
      <c r="A64" s="23" t="s">
        <v>6</v>
      </c>
      <c r="B64" s="18" t="s">
        <v>7</v>
      </c>
      <c r="C64" s="16"/>
      <c r="D64" s="16"/>
      <c r="E64" s="16">
        <v>792650</v>
      </c>
      <c r="F64" s="16">
        <v>792650</v>
      </c>
      <c r="G64" s="16">
        <v>800717</v>
      </c>
    </row>
    <row r="65" spans="1:7" x14ac:dyDescent="0.25">
      <c r="A65" s="23" t="s">
        <v>10</v>
      </c>
      <c r="B65" s="18" t="s">
        <v>11</v>
      </c>
      <c r="C65" s="16"/>
      <c r="D65" s="16"/>
      <c r="E65" s="16">
        <v>800</v>
      </c>
      <c r="F65" s="16">
        <v>800</v>
      </c>
      <c r="G65" s="16">
        <v>800</v>
      </c>
    </row>
    <row r="66" spans="1:7" x14ac:dyDescent="0.25">
      <c r="A66" s="22" t="s">
        <v>14</v>
      </c>
      <c r="B66" s="18" t="s">
        <v>15</v>
      </c>
      <c r="C66" s="17"/>
      <c r="D66" s="17"/>
      <c r="E66" s="17">
        <f>SUM(E67:E69)</f>
        <v>95750</v>
      </c>
      <c r="F66" s="17">
        <f t="shared" ref="F66:G66" si="20">SUM(F67:F69)</f>
        <v>95750</v>
      </c>
      <c r="G66" s="17">
        <f t="shared" si="20"/>
        <v>95750</v>
      </c>
    </row>
    <row r="67" spans="1:7" x14ac:dyDescent="0.25">
      <c r="A67" s="23" t="s">
        <v>22</v>
      </c>
      <c r="B67" s="18" t="s">
        <v>23</v>
      </c>
      <c r="C67" s="16"/>
      <c r="D67" s="16"/>
      <c r="E67" s="16">
        <v>2500</v>
      </c>
      <c r="F67" s="16">
        <v>2500</v>
      </c>
      <c r="G67" s="16">
        <v>2500</v>
      </c>
    </row>
    <row r="68" spans="1:7" x14ac:dyDescent="0.25">
      <c r="A68" s="23" t="s">
        <v>16</v>
      </c>
      <c r="B68" s="18" t="s">
        <v>17</v>
      </c>
      <c r="C68" s="16"/>
      <c r="D68" s="16"/>
      <c r="E68" s="16">
        <v>60250</v>
      </c>
      <c r="F68" s="16">
        <v>60250</v>
      </c>
      <c r="G68" s="16">
        <v>60250</v>
      </c>
    </row>
    <row r="69" spans="1:7" x14ac:dyDescent="0.25">
      <c r="A69" s="23">
        <v>45</v>
      </c>
      <c r="B69" s="18" t="s">
        <v>18</v>
      </c>
      <c r="C69" s="16"/>
      <c r="D69" s="16"/>
      <c r="E69" s="16">
        <v>33000</v>
      </c>
      <c r="F69" s="16">
        <v>33000</v>
      </c>
      <c r="G69" s="16">
        <v>33000</v>
      </c>
    </row>
    <row r="70" spans="1:7" x14ac:dyDescent="0.25">
      <c r="A70" s="21" t="s">
        <v>62</v>
      </c>
      <c r="B70" s="18" t="s">
        <v>63</v>
      </c>
      <c r="C70" s="17"/>
      <c r="D70" s="17"/>
      <c r="E70" s="24">
        <f>E71+E75</f>
        <v>2448677</v>
      </c>
      <c r="F70" s="24">
        <f t="shared" ref="F70:G70" si="21">F71+F75</f>
        <v>1181112</v>
      </c>
      <c r="G70" s="24">
        <f t="shared" si="21"/>
        <v>890891</v>
      </c>
    </row>
    <row r="71" spans="1:7" x14ac:dyDescent="0.25">
      <c r="A71" s="22" t="s">
        <v>4</v>
      </c>
      <c r="B71" s="18" t="s">
        <v>5</v>
      </c>
      <c r="C71" s="17"/>
      <c r="D71" s="17"/>
      <c r="E71" s="17">
        <f>SUM(E72:E74)</f>
        <v>2081684</v>
      </c>
      <c r="F71" s="17">
        <f t="shared" ref="F71:G71" si="22">SUM(F72:F74)</f>
        <v>1047012</v>
      </c>
      <c r="G71" s="17">
        <f t="shared" si="22"/>
        <v>799691</v>
      </c>
    </row>
    <row r="72" spans="1:7" x14ac:dyDescent="0.25">
      <c r="A72" s="23" t="s">
        <v>8</v>
      </c>
      <c r="B72" s="18" t="s">
        <v>9</v>
      </c>
      <c r="C72" s="16"/>
      <c r="D72" s="16"/>
      <c r="E72" s="16">
        <v>892156</v>
      </c>
      <c r="F72" s="16">
        <v>492100</v>
      </c>
      <c r="G72" s="16">
        <v>376991</v>
      </c>
    </row>
    <row r="73" spans="1:7" x14ac:dyDescent="0.25">
      <c r="A73" s="23" t="s">
        <v>6</v>
      </c>
      <c r="B73" s="18" t="s">
        <v>7</v>
      </c>
      <c r="C73" s="16"/>
      <c r="D73" s="16"/>
      <c r="E73" s="16">
        <v>1184617</v>
      </c>
      <c r="F73" s="16">
        <v>552412</v>
      </c>
      <c r="G73" s="16">
        <v>421450</v>
      </c>
    </row>
    <row r="74" spans="1:7" x14ac:dyDescent="0.25">
      <c r="A74" s="23">
        <v>34</v>
      </c>
      <c r="B74" s="18" t="s">
        <v>11</v>
      </c>
      <c r="C74" s="16"/>
      <c r="D74" s="16"/>
      <c r="E74" s="16">
        <v>4911</v>
      </c>
      <c r="F74" s="16">
        <v>2500</v>
      </c>
      <c r="G74" s="16">
        <v>1250</v>
      </c>
    </row>
    <row r="75" spans="1:7" x14ac:dyDescent="0.25">
      <c r="A75" s="22" t="s">
        <v>14</v>
      </c>
      <c r="B75" s="18" t="s">
        <v>15</v>
      </c>
      <c r="C75" s="17"/>
      <c r="D75" s="17"/>
      <c r="E75" s="17">
        <f>SUM(E76:E78)</f>
        <v>366993</v>
      </c>
      <c r="F75" s="17">
        <f t="shared" ref="F75:G75" si="23">SUM(F76:F78)</f>
        <v>134100</v>
      </c>
      <c r="G75" s="17">
        <f t="shared" si="23"/>
        <v>91200</v>
      </c>
    </row>
    <row r="76" spans="1:7" x14ac:dyDescent="0.25">
      <c r="A76" s="23">
        <v>41</v>
      </c>
      <c r="B76" s="18" t="s">
        <v>23</v>
      </c>
      <c r="C76" s="16"/>
      <c r="D76" s="16"/>
      <c r="E76" s="16">
        <v>21236</v>
      </c>
      <c r="F76" s="16">
        <v>10000</v>
      </c>
      <c r="G76" s="16">
        <v>5000</v>
      </c>
    </row>
    <row r="77" spans="1:7" x14ac:dyDescent="0.25">
      <c r="A77" s="23" t="s">
        <v>16</v>
      </c>
      <c r="B77" s="18" t="s">
        <v>17</v>
      </c>
      <c r="C77" s="16"/>
      <c r="D77" s="16"/>
      <c r="E77" s="16">
        <v>325849</v>
      </c>
      <c r="F77" s="16">
        <v>114100</v>
      </c>
      <c r="G77" s="16">
        <v>81200</v>
      </c>
    </row>
    <row r="78" spans="1:7" x14ac:dyDescent="0.25">
      <c r="A78" s="23">
        <v>45</v>
      </c>
      <c r="B78" s="18" t="s">
        <v>18</v>
      </c>
      <c r="C78" s="16"/>
      <c r="D78" s="16"/>
      <c r="E78" s="16">
        <v>19908</v>
      </c>
      <c r="F78" s="16">
        <v>10000</v>
      </c>
      <c r="G78" s="16">
        <v>5000</v>
      </c>
    </row>
    <row r="79" spans="1:7" x14ac:dyDescent="0.25">
      <c r="A79" s="21">
        <v>71</v>
      </c>
      <c r="B79" s="18" t="s">
        <v>73</v>
      </c>
      <c r="C79" s="17"/>
      <c r="D79" s="17"/>
      <c r="E79" s="24">
        <f>SUM(E80)</f>
        <v>3300</v>
      </c>
      <c r="F79" s="24">
        <f t="shared" ref="F79" si="24">SUM(F80)</f>
        <v>3300</v>
      </c>
      <c r="G79" s="24">
        <f t="shared" ref="G79" si="25">SUM(G80)</f>
        <v>3300</v>
      </c>
    </row>
    <row r="80" spans="1:7" x14ac:dyDescent="0.25">
      <c r="A80" s="22" t="s">
        <v>14</v>
      </c>
      <c r="B80" s="18" t="s">
        <v>15</v>
      </c>
      <c r="C80" s="17"/>
      <c r="D80" s="17"/>
      <c r="E80" s="17">
        <f>SUM(E81)</f>
        <v>3300</v>
      </c>
      <c r="F80" s="17">
        <f t="shared" ref="F80:G80" si="26">SUM(F81)</f>
        <v>3300</v>
      </c>
      <c r="G80" s="17">
        <f t="shared" si="26"/>
        <v>3300</v>
      </c>
    </row>
    <row r="81" spans="1:7" x14ac:dyDescent="0.25">
      <c r="A81" s="23" t="s">
        <v>16</v>
      </c>
      <c r="B81" s="18" t="s">
        <v>17</v>
      </c>
      <c r="C81" s="16"/>
      <c r="D81" s="16"/>
      <c r="E81" s="16">
        <v>3300</v>
      </c>
      <c r="F81" s="16">
        <v>3300</v>
      </c>
      <c r="G81" s="16">
        <v>3300</v>
      </c>
    </row>
    <row r="82" spans="1:7" x14ac:dyDescent="0.25">
      <c r="A82" s="19" t="s">
        <v>42</v>
      </c>
      <c r="B82" s="18" t="s">
        <v>27</v>
      </c>
      <c r="C82" s="17"/>
      <c r="D82" s="17"/>
      <c r="E82" s="17">
        <v>2589430</v>
      </c>
      <c r="F82" s="17">
        <v>0</v>
      </c>
      <c r="G82" s="17">
        <v>0</v>
      </c>
    </row>
    <row r="83" spans="1:7" x14ac:dyDescent="0.25">
      <c r="A83" s="20" t="s">
        <v>20</v>
      </c>
      <c r="B83" s="18" t="s">
        <v>21</v>
      </c>
      <c r="C83" s="17"/>
      <c r="D83" s="17"/>
      <c r="E83" s="17">
        <f>E84+E92</f>
        <v>2589430</v>
      </c>
      <c r="F83" s="17">
        <v>0</v>
      </c>
      <c r="G83" s="17">
        <v>0</v>
      </c>
    </row>
    <row r="84" spans="1:7" x14ac:dyDescent="0.25">
      <c r="A84" s="21" t="s">
        <v>68</v>
      </c>
      <c r="B84" s="18" t="s">
        <v>69</v>
      </c>
      <c r="C84" s="17"/>
      <c r="D84" s="17"/>
      <c r="E84" s="24">
        <f>E85+E89</f>
        <v>2257620</v>
      </c>
      <c r="F84" s="24">
        <f t="shared" ref="F84:G84" si="27">F85+F89</f>
        <v>0</v>
      </c>
      <c r="G84" s="24">
        <f t="shared" si="27"/>
        <v>0</v>
      </c>
    </row>
    <row r="85" spans="1:7" x14ac:dyDescent="0.25">
      <c r="A85" s="22" t="s">
        <v>4</v>
      </c>
      <c r="B85" s="18" t="s">
        <v>5</v>
      </c>
      <c r="C85" s="17"/>
      <c r="D85" s="17"/>
      <c r="E85" s="17">
        <f>SUM(E86:E88)</f>
        <v>2209161</v>
      </c>
      <c r="F85" s="17">
        <f t="shared" ref="F85:G85" si="28">SUM(F86:F88)</f>
        <v>0</v>
      </c>
      <c r="G85" s="17">
        <f t="shared" si="28"/>
        <v>0</v>
      </c>
    </row>
    <row r="86" spans="1:7" x14ac:dyDescent="0.25">
      <c r="A86" s="23" t="s">
        <v>8</v>
      </c>
      <c r="B86" s="18" t="s">
        <v>9</v>
      </c>
      <c r="C86" s="16"/>
      <c r="D86" s="16"/>
      <c r="E86" s="16">
        <v>670953</v>
      </c>
      <c r="F86" s="16">
        <v>0</v>
      </c>
      <c r="G86" s="16">
        <v>0</v>
      </c>
    </row>
    <row r="87" spans="1:7" x14ac:dyDescent="0.25">
      <c r="A87" s="23" t="s">
        <v>6</v>
      </c>
      <c r="B87" s="18" t="s">
        <v>7</v>
      </c>
      <c r="C87" s="16"/>
      <c r="D87" s="16"/>
      <c r="E87" s="16">
        <v>1452539</v>
      </c>
      <c r="F87" s="16">
        <v>0</v>
      </c>
      <c r="G87" s="16">
        <v>0</v>
      </c>
    </row>
    <row r="88" spans="1:7" x14ac:dyDescent="0.25">
      <c r="A88" s="23">
        <v>36</v>
      </c>
      <c r="B88" s="18" t="s">
        <v>19</v>
      </c>
      <c r="C88" s="16"/>
      <c r="D88" s="16"/>
      <c r="E88" s="16">
        <v>85669</v>
      </c>
      <c r="F88" s="16">
        <v>0</v>
      </c>
      <c r="G88" s="16">
        <v>0</v>
      </c>
    </row>
    <row r="89" spans="1:7" x14ac:dyDescent="0.25">
      <c r="A89" s="22" t="s">
        <v>14</v>
      </c>
      <c r="B89" s="18" t="s">
        <v>15</v>
      </c>
      <c r="C89" s="17"/>
      <c r="D89" s="17"/>
      <c r="E89" s="17">
        <f>SUM(E90:E91)</f>
        <v>48459</v>
      </c>
      <c r="F89" s="17">
        <f t="shared" ref="F89:G89" si="29">SUM(F90:F91)</f>
        <v>0</v>
      </c>
      <c r="G89" s="17">
        <f t="shared" si="29"/>
        <v>0</v>
      </c>
    </row>
    <row r="90" spans="1:7" x14ac:dyDescent="0.25">
      <c r="A90" s="23" t="s">
        <v>22</v>
      </c>
      <c r="B90" s="18" t="s">
        <v>23</v>
      </c>
      <c r="C90" s="16"/>
      <c r="D90" s="16"/>
      <c r="E90" s="16">
        <v>7058</v>
      </c>
      <c r="F90" s="16">
        <v>0</v>
      </c>
      <c r="G90" s="16">
        <v>0</v>
      </c>
    </row>
    <row r="91" spans="1:7" x14ac:dyDescent="0.25">
      <c r="A91" s="23">
        <v>42</v>
      </c>
      <c r="B91" s="18" t="s">
        <v>17</v>
      </c>
      <c r="C91" s="16"/>
      <c r="D91" s="16"/>
      <c r="E91" s="16">
        <v>41401</v>
      </c>
      <c r="F91" s="16">
        <v>0</v>
      </c>
      <c r="G91" s="16">
        <v>0</v>
      </c>
    </row>
    <row r="92" spans="1:7" x14ac:dyDescent="0.25">
      <c r="A92" s="21" t="s">
        <v>60</v>
      </c>
      <c r="B92" s="18" t="s">
        <v>61</v>
      </c>
      <c r="C92" s="17"/>
      <c r="D92" s="17"/>
      <c r="E92" s="24">
        <f>E93+E96</f>
        <v>331810</v>
      </c>
      <c r="F92" s="24">
        <f t="shared" ref="F92:G92" si="30">F93+F96</f>
        <v>0</v>
      </c>
      <c r="G92" s="24">
        <f t="shared" si="30"/>
        <v>0</v>
      </c>
    </row>
    <row r="93" spans="1:7" x14ac:dyDescent="0.25">
      <c r="A93" s="22" t="s">
        <v>4</v>
      </c>
      <c r="B93" s="18" t="s">
        <v>5</v>
      </c>
      <c r="C93" s="17"/>
      <c r="D93" s="17"/>
      <c r="E93" s="17">
        <f>SUM(E94:E95)</f>
        <v>329287</v>
      </c>
      <c r="F93" s="17">
        <f t="shared" ref="F93:G93" si="31">SUM(F94:F95)</f>
        <v>0</v>
      </c>
      <c r="G93" s="17">
        <f t="shared" si="31"/>
        <v>0</v>
      </c>
    </row>
    <row r="94" spans="1:7" x14ac:dyDescent="0.25">
      <c r="A94" s="23" t="s">
        <v>8</v>
      </c>
      <c r="B94" s="18" t="s">
        <v>9</v>
      </c>
      <c r="C94" s="16"/>
      <c r="D94" s="16"/>
      <c r="E94" s="16">
        <v>115234</v>
      </c>
      <c r="F94" s="16">
        <v>0</v>
      </c>
      <c r="G94" s="16">
        <v>0</v>
      </c>
    </row>
    <row r="95" spans="1:7" x14ac:dyDescent="0.25">
      <c r="A95" s="23" t="s">
        <v>6</v>
      </c>
      <c r="B95" s="18" t="s">
        <v>7</v>
      </c>
      <c r="C95" s="16"/>
      <c r="D95" s="16"/>
      <c r="E95" s="16">
        <v>214053</v>
      </c>
      <c r="F95" s="16">
        <v>0</v>
      </c>
      <c r="G95" s="16">
        <v>0</v>
      </c>
    </row>
    <row r="96" spans="1:7" x14ac:dyDescent="0.25">
      <c r="A96" s="22" t="s">
        <v>14</v>
      </c>
      <c r="B96" s="18" t="s">
        <v>15</v>
      </c>
      <c r="C96" s="17"/>
      <c r="D96" s="17"/>
      <c r="E96" s="17">
        <f>SUM(E97:E98)</f>
        <v>2523</v>
      </c>
      <c r="F96" s="17">
        <f t="shared" ref="F96:G96" si="32">SUM(F97:F98)</f>
        <v>0</v>
      </c>
      <c r="G96" s="17">
        <f t="shared" si="32"/>
        <v>0</v>
      </c>
    </row>
    <row r="97" spans="1:7" x14ac:dyDescent="0.25">
      <c r="A97" s="23" t="s">
        <v>22</v>
      </c>
      <c r="B97" s="18" t="s">
        <v>23</v>
      </c>
      <c r="C97" s="16"/>
      <c r="D97" s="16"/>
      <c r="E97" s="16">
        <v>1246</v>
      </c>
      <c r="F97" s="16">
        <v>0</v>
      </c>
      <c r="G97" s="16">
        <v>0</v>
      </c>
    </row>
    <row r="98" spans="1:7" x14ac:dyDescent="0.25">
      <c r="A98" s="23">
        <v>42</v>
      </c>
      <c r="B98" s="18" t="s">
        <v>17</v>
      </c>
      <c r="C98" s="16"/>
      <c r="D98" s="16"/>
      <c r="E98" s="16">
        <v>1277</v>
      </c>
      <c r="F98" s="16">
        <v>0</v>
      </c>
      <c r="G98" s="16">
        <v>0</v>
      </c>
    </row>
    <row r="99" spans="1:7" x14ac:dyDescent="0.25">
      <c r="A99" s="19" t="s">
        <v>43</v>
      </c>
      <c r="B99" s="18" t="s">
        <v>24</v>
      </c>
      <c r="C99" s="17"/>
      <c r="D99" s="17"/>
      <c r="E99" s="24">
        <v>3813366</v>
      </c>
      <c r="F99" s="24">
        <v>0</v>
      </c>
      <c r="G99" s="24">
        <v>0</v>
      </c>
    </row>
    <row r="100" spans="1:7" x14ac:dyDescent="0.25">
      <c r="A100" s="20" t="s">
        <v>20</v>
      </c>
      <c r="B100" s="18" t="s">
        <v>21</v>
      </c>
      <c r="C100" s="17"/>
      <c r="D100" s="17"/>
      <c r="E100" s="17">
        <v>3813366</v>
      </c>
      <c r="F100" s="17">
        <v>0</v>
      </c>
      <c r="G100" s="17">
        <v>0</v>
      </c>
    </row>
    <row r="101" spans="1:7" x14ac:dyDescent="0.25">
      <c r="A101" s="21" t="s">
        <v>66</v>
      </c>
      <c r="B101" s="18" t="s">
        <v>67</v>
      </c>
      <c r="C101" s="17"/>
      <c r="D101" s="17"/>
      <c r="E101" s="17">
        <f>E102+E104</f>
        <v>3813366</v>
      </c>
      <c r="F101" s="17">
        <f t="shared" ref="F101:G101" si="33">F102+F104</f>
        <v>0</v>
      </c>
      <c r="G101" s="17">
        <f t="shared" si="33"/>
        <v>0</v>
      </c>
    </row>
    <row r="102" spans="1:7" x14ac:dyDescent="0.25">
      <c r="A102" s="22" t="s">
        <v>4</v>
      </c>
      <c r="B102" s="18" t="s">
        <v>5</v>
      </c>
      <c r="C102" s="17"/>
      <c r="D102" s="17"/>
      <c r="E102" s="17">
        <f>SUM(E103)</f>
        <v>622560</v>
      </c>
      <c r="F102" s="17">
        <f t="shared" ref="F102:G102" si="34">SUM(F103)</f>
        <v>0</v>
      </c>
      <c r="G102" s="17">
        <f t="shared" si="34"/>
        <v>0</v>
      </c>
    </row>
    <row r="103" spans="1:7" x14ac:dyDescent="0.25">
      <c r="A103" s="23" t="s">
        <v>6</v>
      </c>
      <c r="B103" s="18" t="s">
        <v>7</v>
      </c>
      <c r="C103" s="16"/>
      <c r="D103" s="16"/>
      <c r="E103" s="16">
        <v>622560</v>
      </c>
      <c r="F103" s="16">
        <v>0</v>
      </c>
      <c r="G103" s="16">
        <v>0</v>
      </c>
    </row>
    <row r="104" spans="1:7" x14ac:dyDescent="0.25">
      <c r="A104" s="22" t="s">
        <v>14</v>
      </c>
      <c r="B104" s="18" t="s">
        <v>15</v>
      </c>
      <c r="C104" s="17"/>
      <c r="D104" s="17"/>
      <c r="E104" s="17">
        <f>SUM(E105)</f>
        <v>3190806</v>
      </c>
      <c r="F104" s="17">
        <f t="shared" ref="F104:G104" si="35">SUM(F105)</f>
        <v>0</v>
      </c>
      <c r="G104" s="17">
        <f t="shared" si="35"/>
        <v>0</v>
      </c>
    </row>
    <row r="105" spans="1:7" x14ac:dyDescent="0.25">
      <c r="A105" s="23" t="s">
        <v>16</v>
      </c>
      <c r="B105" s="18" t="s">
        <v>17</v>
      </c>
      <c r="C105" s="16"/>
      <c r="D105" s="16"/>
      <c r="E105" s="16">
        <v>3190806</v>
      </c>
      <c r="F105" s="16">
        <v>0</v>
      </c>
      <c r="G105" s="16">
        <v>0</v>
      </c>
    </row>
    <row r="106" spans="1:7" x14ac:dyDescent="0.25">
      <c r="A106" s="19" t="s">
        <v>44</v>
      </c>
      <c r="B106" s="18" t="s">
        <v>75</v>
      </c>
      <c r="C106" s="17"/>
      <c r="D106" s="17"/>
      <c r="E106" s="24">
        <v>3140248</v>
      </c>
      <c r="F106" s="24">
        <v>4419059</v>
      </c>
      <c r="G106" s="24">
        <v>0</v>
      </c>
    </row>
    <row r="107" spans="1:7" x14ac:dyDescent="0.25">
      <c r="A107" s="23">
        <v>581</v>
      </c>
      <c r="B107" s="18" t="s">
        <v>65</v>
      </c>
      <c r="C107" s="17"/>
      <c r="D107" s="17"/>
      <c r="E107" s="17">
        <f>E108+E110</f>
        <v>3140248</v>
      </c>
      <c r="F107" s="17">
        <f t="shared" ref="F107:G107" si="36">F108+F110</f>
        <v>4419059</v>
      </c>
      <c r="G107" s="17">
        <f t="shared" si="36"/>
        <v>0</v>
      </c>
    </row>
    <row r="108" spans="1:7" x14ac:dyDescent="0.25">
      <c r="A108" s="22" t="s">
        <v>4</v>
      </c>
      <c r="B108" s="18" t="s">
        <v>5</v>
      </c>
      <c r="C108" s="17"/>
      <c r="D108" s="17"/>
      <c r="E108" s="17">
        <f>SUM(E109)</f>
        <v>280272</v>
      </c>
      <c r="F108" s="17">
        <f t="shared" ref="F108:G108" si="37">SUM(F109)</f>
        <v>366540</v>
      </c>
      <c r="G108" s="17">
        <f t="shared" si="37"/>
        <v>0</v>
      </c>
    </row>
    <row r="109" spans="1:7" x14ac:dyDescent="0.25">
      <c r="A109" s="23" t="s">
        <v>6</v>
      </c>
      <c r="B109" s="18" t="s">
        <v>7</v>
      </c>
      <c r="C109" s="16"/>
      <c r="D109" s="16"/>
      <c r="E109" s="16">
        <v>280272</v>
      </c>
      <c r="F109" s="16">
        <v>366540</v>
      </c>
      <c r="G109" s="16">
        <v>0</v>
      </c>
    </row>
    <row r="110" spans="1:7" x14ac:dyDescent="0.25">
      <c r="A110" s="22" t="s">
        <v>14</v>
      </c>
      <c r="B110" s="18" t="s">
        <v>15</v>
      </c>
      <c r="C110" s="17"/>
      <c r="D110" s="17"/>
      <c r="E110" s="17">
        <f>SUM(E111)</f>
        <v>2859976</v>
      </c>
      <c r="F110" s="17">
        <f t="shared" ref="F110:G110" si="38">SUM(F111)</f>
        <v>4052519</v>
      </c>
      <c r="G110" s="17">
        <f t="shared" si="38"/>
        <v>0</v>
      </c>
    </row>
    <row r="111" spans="1:7" x14ac:dyDescent="0.25">
      <c r="A111" s="23" t="s">
        <v>16</v>
      </c>
      <c r="B111" s="18" t="s">
        <v>17</v>
      </c>
      <c r="C111" s="16"/>
      <c r="D111" s="16"/>
      <c r="E111" s="16">
        <v>2859976</v>
      </c>
      <c r="F111" s="16">
        <v>4052519</v>
      </c>
      <c r="G111" s="16">
        <v>0</v>
      </c>
    </row>
    <row r="112" spans="1:7" x14ac:dyDescent="0.25">
      <c r="A112" s="19" t="s">
        <v>45</v>
      </c>
      <c r="B112" s="18" t="s">
        <v>46</v>
      </c>
      <c r="C112" s="17"/>
      <c r="D112" s="17"/>
      <c r="E112" s="24">
        <v>6421129</v>
      </c>
      <c r="F112" s="24">
        <v>2202774</v>
      </c>
      <c r="G112" s="24">
        <v>796337</v>
      </c>
    </row>
    <row r="113" spans="1:7" x14ac:dyDescent="0.25">
      <c r="A113" s="20" t="s">
        <v>20</v>
      </c>
      <c r="B113" s="18" t="s">
        <v>21</v>
      </c>
      <c r="C113" s="17"/>
      <c r="D113" s="17"/>
      <c r="E113" s="17">
        <v>6421129</v>
      </c>
      <c r="F113" s="17">
        <v>2202774</v>
      </c>
      <c r="G113" s="17">
        <v>796337</v>
      </c>
    </row>
    <row r="114" spans="1:7" x14ac:dyDescent="0.25">
      <c r="A114" s="21" t="s">
        <v>64</v>
      </c>
      <c r="B114" s="18" t="s">
        <v>65</v>
      </c>
      <c r="C114" s="17"/>
      <c r="D114" s="17"/>
      <c r="E114" s="17">
        <f>E115+E118</f>
        <v>6421129</v>
      </c>
      <c r="F114" s="17">
        <f t="shared" ref="F114:G114" si="39">F115+F118</f>
        <v>2202774</v>
      </c>
      <c r="G114" s="17">
        <f t="shared" si="39"/>
        <v>796337</v>
      </c>
    </row>
    <row r="115" spans="1:7" x14ac:dyDescent="0.25">
      <c r="A115" s="22" t="s">
        <v>4</v>
      </c>
      <c r="B115" s="18" t="s">
        <v>5</v>
      </c>
      <c r="C115" s="17"/>
      <c r="D115" s="17"/>
      <c r="E115" s="17">
        <f>SUM(E116:E117)</f>
        <v>688225</v>
      </c>
      <c r="F115" s="17">
        <f t="shared" ref="F115:G115" si="40">SUM(F116:F117)</f>
        <v>399752</v>
      </c>
      <c r="G115" s="17">
        <f t="shared" si="40"/>
        <v>399752</v>
      </c>
    </row>
    <row r="116" spans="1:7" x14ac:dyDescent="0.25">
      <c r="A116" s="23">
        <v>31</v>
      </c>
      <c r="B116" s="18" t="s">
        <v>9</v>
      </c>
      <c r="C116" s="16"/>
      <c r="D116" s="16"/>
      <c r="E116" s="16">
        <v>218595</v>
      </c>
      <c r="F116" s="16">
        <v>218595</v>
      </c>
      <c r="G116" s="16">
        <v>218595</v>
      </c>
    </row>
    <row r="117" spans="1:7" x14ac:dyDescent="0.25">
      <c r="A117" s="23" t="s">
        <v>6</v>
      </c>
      <c r="B117" s="18" t="s">
        <v>7</v>
      </c>
      <c r="C117" s="16"/>
      <c r="D117" s="16"/>
      <c r="E117" s="16">
        <v>469630</v>
      </c>
      <c r="F117" s="16">
        <v>181157</v>
      </c>
      <c r="G117" s="16">
        <v>181157</v>
      </c>
    </row>
    <row r="118" spans="1:7" x14ac:dyDescent="0.25">
      <c r="A118" s="22" t="s">
        <v>14</v>
      </c>
      <c r="B118" s="18" t="s">
        <v>15</v>
      </c>
      <c r="C118" s="17"/>
      <c r="D118" s="17"/>
      <c r="E118" s="17">
        <f>SUM(E119:E121)</f>
        <v>5732904</v>
      </c>
      <c r="F118" s="17">
        <f t="shared" ref="F118:G118" si="41">SUM(F119:F121)</f>
        <v>1803022</v>
      </c>
      <c r="G118" s="17">
        <f t="shared" si="41"/>
        <v>396585</v>
      </c>
    </row>
    <row r="119" spans="1:7" x14ac:dyDescent="0.25">
      <c r="A119" s="23">
        <v>41</v>
      </c>
      <c r="B119" s="18" t="s">
        <v>23</v>
      </c>
      <c r="C119" s="16"/>
      <c r="D119" s="16"/>
      <c r="E119" s="16">
        <v>181830</v>
      </c>
      <c r="F119" s="16">
        <v>0</v>
      </c>
      <c r="G119" s="16">
        <v>0</v>
      </c>
    </row>
    <row r="120" spans="1:7" x14ac:dyDescent="0.25">
      <c r="A120" s="23" t="s">
        <v>16</v>
      </c>
      <c r="B120" s="18" t="s">
        <v>17</v>
      </c>
      <c r="C120" s="16"/>
      <c r="D120" s="16"/>
      <c r="E120" s="16">
        <v>5496857</v>
      </c>
      <c r="F120" s="16">
        <v>1803022</v>
      </c>
      <c r="G120" s="16">
        <v>396585</v>
      </c>
    </row>
    <row r="121" spans="1:7" x14ac:dyDescent="0.25">
      <c r="A121" s="23">
        <v>45</v>
      </c>
      <c r="B121" s="18" t="s">
        <v>18</v>
      </c>
      <c r="C121" s="16"/>
      <c r="D121" s="16"/>
      <c r="E121" s="16">
        <v>54217</v>
      </c>
      <c r="F121" s="16">
        <v>0</v>
      </c>
      <c r="G121" s="16">
        <v>0</v>
      </c>
    </row>
    <row r="122" spans="1:7" x14ac:dyDescent="0.25">
      <c r="A122" s="19" t="s">
        <v>33</v>
      </c>
      <c r="B122" s="18" t="s">
        <v>25</v>
      </c>
      <c r="C122" s="17"/>
      <c r="D122" s="17"/>
      <c r="E122" s="24">
        <v>258912</v>
      </c>
      <c r="F122" s="24">
        <v>258912</v>
      </c>
      <c r="G122" s="24">
        <v>258912</v>
      </c>
    </row>
    <row r="123" spans="1:7" x14ac:dyDescent="0.25">
      <c r="A123" s="20" t="s">
        <v>20</v>
      </c>
      <c r="B123" s="18" t="s">
        <v>21</v>
      </c>
      <c r="C123" s="17"/>
      <c r="D123" s="17"/>
      <c r="E123" s="17">
        <v>258912</v>
      </c>
      <c r="F123" s="17">
        <v>258912</v>
      </c>
      <c r="G123" s="17">
        <v>258912</v>
      </c>
    </row>
    <row r="124" spans="1:7" x14ac:dyDescent="0.25">
      <c r="A124" s="21" t="s">
        <v>56</v>
      </c>
      <c r="B124" s="18" t="s">
        <v>57</v>
      </c>
      <c r="C124" s="17"/>
      <c r="D124" s="17"/>
      <c r="E124" s="17">
        <v>258912</v>
      </c>
      <c r="F124" s="17">
        <v>258912</v>
      </c>
      <c r="G124" s="17">
        <v>258912</v>
      </c>
    </row>
    <row r="125" spans="1:7" x14ac:dyDescent="0.25">
      <c r="A125" s="22" t="s">
        <v>4</v>
      </c>
      <c r="B125" s="18" t="s">
        <v>5</v>
      </c>
      <c r="C125" s="17"/>
      <c r="D125" s="17"/>
      <c r="E125" s="17">
        <f>SUM(E126)</f>
        <v>258912</v>
      </c>
      <c r="F125" s="17">
        <f t="shared" ref="F125:G125" si="42">SUM(F126)</f>
        <v>258912</v>
      </c>
      <c r="G125" s="17">
        <f t="shared" si="42"/>
        <v>258912</v>
      </c>
    </row>
    <row r="126" spans="1:7" x14ac:dyDescent="0.25">
      <c r="A126" s="22" t="s">
        <v>8</v>
      </c>
      <c r="B126" s="18" t="s">
        <v>9</v>
      </c>
      <c r="C126" s="16"/>
      <c r="D126" s="16"/>
      <c r="E126" s="16">
        <v>258912</v>
      </c>
      <c r="F126" s="16">
        <v>258912</v>
      </c>
      <c r="G126" s="16">
        <v>258912</v>
      </c>
    </row>
    <row r="127" spans="1:7" x14ac:dyDescent="0.25">
      <c r="A127" s="19" t="s">
        <v>47</v>
      </c>
      <c r="B127" s="18" t="s">
        <v>48</v>
      </c>
      <c r="C127" s="17"/>
      <c r="D127" s="17"/>
      <c r="E127" s="24">
        <v>188465</v>
      </c>
      <c r="F127" s="24">
        <v>220982</v>
      </c>
      <c r="G127" s="24">
        <v>220982</v>
      </c>
    </row>
    <row r="128" spans="1:7" x14ac:dyDescent="0.25">
      <c r="A128" s="20" t="s">
        <v>20</v>
      </c>
      <c r="B128" s="18" t="s">
        <v>21</v>
      </c>
      <c r="C128" s="17"/>
      <c r="D128" s="17"/>
      <c r="E128" s="17">
        <v>188465</v>
      </c>
      <c r="F128" s="17">
        <v>220982</v>
      </c>
      <c r="G128" s="17">
        <v>220982</v>
      </c>
    </row>
    <row r="129" spans="1:7" x14ac:dyDescent="0.25">
      <c r="A129" s="21" t="s">
        <v>56</v>
      </c>
      <c r="B129" s="18" t="s">
        <v>57</v>
      </c>
      <c r="C129" s="17"/>
      <c r="D129" s="17"/>
      <c r="E129" s="17">
        <f>E130+E133</f>
        <v>188465</v>
      </c>
      <c r="F129" s="17">
        <f t="shared" ref="F129:G129" si="43">F130+F133</f>
        <v>220982</v>
      </c>
      <c r="G129" s="17">
        <f t="shared" si="43"/>
        <v>220982</v>
      </c>
    </row>
    <row r="130" spans="1:7" x14ac:dyDescent="0.25">
      <c r="A130" s="22" t="s">
        <v>4</v>
      </c>
      <c r="B130" s="18" t="s">
        <v>5</v>
      </c>
      <c r="C130" s="17"/>
      <c r="D130" s="17"/>
      <c r="E130" s="17">
        <f>SUM(E131:E132)</f>
        <v>149921</v>
      </c>
      <c r="F130" s="17">
        <f t="shared" ref="F130:G130" si="44">SUM(F131:F132)</f>
        <v>182438</v>
      </c>
      <c r="G130" s="17">
        <f t="shared" si="44"/>
        <v>182438</v>
      </c>
    </row>
    <row r="131" spans="1:7" x14ac:dyDescent="0.25">
      <c r="A131" s="23" t="s">
        <v>6</v>
      </c>
      <c r="B131" s="18" t="s">
        <v>7</v>
      </c>
      <c r="C131" s="16"/>
      <c r="D131" s="16"/>
      <c r="E131" s="16">
        <v>144612</v>
      </c>
      <c r="F131" s="16">
        <v>177129</v>
      </c>
      <c r="G131" s="16">
        <v>177129</v>
      </c>
    </row>
    <row r="132" spans="1:7" x14ac:dyDescent="0.25">
      <c r="A132" s="23" t="s">
        <v>10</v>
      </c>
      <c r="B132" s="18" t="s">
        <v>11</v>
      </c>
      <c r="C132" s="16"/>
      <c r="D132" s="16"/>
      <c r="E132" s="16">
        <v>5309</v>
      </c>
      <c r="F132" s="16">
        <v>5309</v>
      </c>
      <c r="G132" s="16">
        <v>5309</v>
      </c>
    </row>
    <row r="133" spans="1:7" x14ac:dyDescent="0.25">
      <c r="A133" s="22" t="s">
        <v>14</v>
      </c>
      <c r="B133" s="18" t="s">
        <v>15</v>
      </c>
      <c r="C133" s="17"/>
      <c r="D133" s="17"/>
      <c r="E133" s="17">
        <f>SUM(E134:E135)</f>
        <v>38544</v>
      </c>
      <c r="F133" s="17">
        <f t="shared" ref="F133:G133" si="45">SUM(F134:F135)</f>
        <v>38544</v>
      </c>
      <c r="G133" s="17">
        <f t="shared" si="45"/>
        <v>38544</v>
      </c>
    </row>
    <row r="134" spans="1:7" x14ac:dyDescent="0.25">
      <c r="A134" s="23" t="s">
        <v>22</v>
      </c>
      <c r="B134" s="18" t="s">
        <v>23</v>
      </c>
      <c r="C134" s="16"/>
      <c r="D134" s="16"/>
      <c r="E134" s="16">
        <v>2654</v>
      </c>
      <c r="F134" s="16">
        <v>2654</v>
      </c>
      <c r="G134" s="16">
        <v>2654</v>
      </c>
    </row>
    <row r="135" spans="1:7" x14ac:dyDescent="0.25">
      <c r="A135" s="23" t="s">
        <v>16</v>
      </c>
      <c r="B135" s="18" t="s">
        <v>17</v>
      </c>
      <c r="C135" s="16"/>
      <c r="D135" s="16"/>
      <c r="E135" s="16">
        <v>35890</v>
      </c>
      <c r="F135" s="16">
        <v>35890</v>
      </c>
      <c r="G135" s="16">
        <v>35890</v>
      </c>
    </row>
    <row r="136" spans="1:7" x14ac:dyDescent="0.25">
      <c r="A136" s="19" t="s">
        <v>32</v>
      </c>
      <c r="B136" s="18" t="s">
        <v>76</v>
      </c>
      <c r="C136" s="17"/>
      <c r="D136" s="17"/>
      <c r="E136" s="24">
        <v>78253</v>
      </c>
      <c r="F136" s="24">
        <v>78253</v>
      </c>
      <c r="G136" s="24">
        <v>78253</v>
      </c>
    </row>
    <row r="137" spans="1:7" x14ac:dyDescent="0.25">
      <c r="A137" s="20" t="s">
        <v>20</v>
      </c>
      <c r="B137" s="18" t="s">
        <v>21</v>
      </c>
      <c r="C137" s="17"/>
      <c r="D137" s="17"/>
      <c r="E137" s="17">
        <v>78253</v>
      </c>
      <c r="F137" s="17">
        <v>78253</v>
      </c>
      <c r="G137" s="17">
        <v>78253</v>
      </c>
    </row>
    <row r="138" spans="1:7" x14ac:dyDescent="0.25">
      <c r="A138" s="21" t="s">
        <v>56</v>
      </c>
      <c r="B138" s="18" t="s">
        <v>57</v>
      </c>
      <c r="C138" s="17"/>
      <c r="D138" s="17"/>
      <c r="E138" s="17">
        <v>78253</v>
      </c>
      <c r="F138" s="17">
        <v>78253</v>
      </c>
      <c r="G138" s="17">
        <v>78253</v>
      </c>
    </row>
    <row r="139" spans="1:7" x14ac:dyDescent="0.25">
      <c r="A139" s="22" t="s">
        <v>4</v>
      </c>
      <c r="B139" s="18" t="s">
        <v>5</v>
      </c>
      <c r="C139" s="17"/>
      <c r="D139" s="17"/>
      <c r="E139" s="17">
        <v>78253</v>
      </c>
      <c r="F139" s="17">
        <v>78253</v>
      </c>
      <c r="G139" s="17">
        <v>78253</v>
      </c>
    </row>
    <row r="140" spans="1:7" x14ac:dyDescent="0.25">
      <c r="A140" s="23">
        <v>32</v>
      </c>
      <c r="B140" s="18" t="s">
        <v>7</v>
      </c>
      <c r="C140" s="16"/>
      <c r="D140" s="16"/>
      <c r="E140" s="16">
        <v>78253</v>
      </c>
      <c r="F140" s="16">
        <v>78253</v>
      </c>
      <c r="G140" s="16">
        <v>78253</v>
      </c>
    </row>
    <row r="141" spans="1:7" x14ac:dyDescent="0.25">
      <c r="A141" s="19" t="s">
        <v>77</v>
      </c>
      <c r="B141" s="18" t="s">
        <v>78</v>
      </c>
      <c r="C141" s="17"/>
      <c r="D141" s="17"/>
      <c r="E141" s="24">
        <f>SUM(E143,E146)</f>
        <v>33743</v>
      </c>
      <c r="F141" s="24">
        <v>0</v>
      </c>
      <c r="G141" s="24">
        <v>0</v>
      </c>
    </row>
    <row r="142" spans="1:7" x14ac:dyDescent="0.25">
      <c r="A142" s="20" t="s">
        <v>20</v>
      </c>
      <c r="B142" s="18" t="s">
        <v>21</v>
      </c>
      <c r="C142" s="17"/>
      <c r="D142" s="17"/>
      <c r="E142" s="17">
        <f>SUM(E143,E146)</f>
        <v>33743</v>
      </c>
      <c r="F142" s="17">
        <v>0</v>
      </c>
      <c r="G142" s="17">
        <v>0</v>
      </c>
    </row>
    <row r="143" spans="1:7" x14ac:dyDescent="0.25">
      <c r="A143" s="21">
        <v>561</v>
      </c>
      <c r="B143" s="18" t="s">
        <v>79</v>
      </c>
      <c r="C143" s="27"/>
      <c r="D143" s="27"/>
      <c r="E143" s="16">
        <v>28682</v>
      </c>
      <c r="F143" s="16">
        <v>0</v>
      </c>
      <c r="G143" s="16">
        <v>0</v>
      </c>
    </row>
    <row r="144" spans="1:7" x14ac:dyDescent="0.25">
      <c r="A144" s="22" t="s">
        <v>4</v>
      </c>
      <c r="B144" s="18" t="s">
        <v>5</v>
      </c>
      <c r="C144" s="27"/>
      <c r="D144" s="27"/>
      <c r="E144" s="16">
        <v>28682</v>
      </c>
      <c r="F144" s="16">
        <v>0</v>
      </c>
      <c r="G144" s="16">
        <v>0</v>
      </c>
    </row>
    <row r="145" spans="1:7" x14ac:dyDescent="0.25">
      <c r="A145" s="23">
        <v>32</v>
      </c>
      <c r="B145" s="18" t="s">
        <v>7</v>
      </c>
      <c r="C145" s="16"/>
      <c r="D145" s="16"/>
      <c r="E145" s="16">
        <v>28682</v>
      </c>
      <c r="F145" s="16">
        <v>0</v>
      </c>
      <c r="G145" s="16">
        <v>0</v>
      </c>
    </row>
    <row r="146" spans="1:7" x14ac:dyDescent="0.25">
      <c r="A146" s="21">
        <v>12</v>
      </c>
      <c r="B146" s="18" t="s">
        <v>61</v>
      </c>
      <c r="C146" s="17"/>
      <c r="D146" s="17"/>
      <c r="E146" s="26">
        <v>5061</v>
      </c>
      <c r="F146" s="17">
        <v>0</v>
      </c>
      <c r="G146" s="17">
        <v>0</v>
      </c>
    </row>
    <row r="147" spans="1:7" x14ac:dyDescent="0.25">
      <c r="A147" s="22" t="s">
        <v>4</v>
      </c>
      <c r="B147" s="18" t="s">
        <v>5</v>
      </c>
      <c r="C147" s="17"/>
      <c r="D147" s="17"/>
      <c r="E147" s="26">
        <v>5061</v>
      </c>
      <c r="F147" s="17">
        <v>0</v>
      </c>
      <c r="G147" s="17">
        <v>0</v>
      </c>
    </row>
    <row r="148" spans="1:7" x14ac:dyDescent="0.25">
      <c r="A148" s="23">
        <v>32</v>
      </c>
      <c r="B148" s="18" t="s">
        <v>7</v>
      </c>
      <c r="C148" s="16"/>
      <c r="D148" s="16"/>
      <c r="E148" s="16">
        <v>5061</v>
      </c>
      <c r="F148" s="16">
        <v>0</v>
      </c>
      <c r="G148" s="16">
        <v>0</v>
      </c>
    </row>
  </sheetData>
  <mergeCells count="1">
    <mergeCell ref="A3:G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1781-PMF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mzagorac</dc:creator>
  <cp:lastModifiedBy>Selmira</cp:lastModifiedBy>
  <dcterms:created xsi:type="dcterms:W3CDTF">2022-09-23T10:37:40Z</dcterms:created>
  <dcterms:modified xsi:type="dcterms:W3CDTF">2022-12-22T08:02:20Z</dcterms:modified>
</cp:coreProperties>
</file>